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21"/>
  <workbookPr filterPrivacy="1" codeName="ThisWorkbook" autoCompressPictures="0"/>
  <mc:AlternateContent xmlns:mc="http://schemas.openxmlformats.org/markup-compatibility/2006">
    <mc:Choice Requires="x15">
      <x15ac:absPath xmlns:x15ac="http://schemas.microsoft.com/office/spreadsheetml/2010/11/ac" url="Termine AK-Sport Lindau 2025:"/>
    </mc:Choice>
  </mc:AlternateContent>
  <xr:revisionPtr revIDLastSave="0" documentId="13_ncr:1_{1A79A382-8C83-0A47-B34C-90C2D1E56C9F}" xr6:coauthVersionLast="47" xr6:coauthVersionMax="47" xr10:uidLastSave="{00000000-0000-0000-0000-000000000000}"/>
  <bookViews>
    <workbookView xWindow="0" yWindow="0" windowWidth="28800" windowHeight="18000" tabRatio="788" activeTab="5" xr2:uid="{00000000-000D-0000-FFFF-FFFF00000000}"/>
  </bookViews>
  <sheets>
    <sheet name="September" sheetId="22" r:id="rId1"/>
    <sheet name="Oktober" sheetId="23" r:id="rId2"/>
    <sheet name="November" sheetId="24" r:id="rId3"/>
    <sheet name="Dezember" sheetId="25" r:id="rId4"/>
    <sheet name="Januar" sheetId="27" r:id="rId5"/>
    <sheet name="Februar" sheetId="28" r:id="rId6"/>
    <sheet name="März" sheetId="29" r:id="rId7"/>
    <sheet name="April" sheetId="30" r:id="rId8"/>
    <sheet name="Mai" sheetId="31" r:id="rId9"/>
    <sheet name="Juni" sheetId="32" r:id="rId10"/>
    <sheet name="Juli" sheetId="33" r:id="rId11"/>
  </sheets>
  <externalReferences>
    <externalReference r:id="rId12"/>
  </externalReferences>
  <definedNames>
    <definedName name="_xlnm.Print_Area" localSheetId="4">Januar!$A$1:$H$14</definedName>
    <definedName name="KalenderJahr" localSheetId="7">[1]Januar!$K$3</definedName>
    <definedName name="KalenderJahr" localSheetId="5">[1]Januar!$K$3</definedName>
    <definedName name="KalenderJahr" localSheetId="4">Januar!$K$3</definedName>
    <definedName name="KalenderJahr" localSheetId="10">[1]Januar!$K$3</definedName>
    <definedName name="KalenderJahr" localSheetId="9">[1]Januar!$K$3</definedName>
    <definedName name="KalenderJahr" localSheetId="8">[1]Januar!$K$3</definedName>
    <definedName name="KalenderJahr" localSheetId="6">[1]Januar!$K$3</definedName>
    <definedName name="KalenderJahr">'[1]Januar (2)'!$K$3</definedName>
    <definedName name="SpaltenTitelBereich1..H12.1" localSheetId="4">Januar!$B$2</definedName>
    <definedName name="SpaltenTitelBereich1..H12.1">'[1]Januar (2)'!$B$2</definedName>
    <definedName name="SpaltenTitelBereich1..H12.10">Oktober!$B$2</definedName>
    <definedName name="SpaltenTitelBereich1..H12.11">November!$B$2</definedName>
    <definedName name="SpaltenTitelBereich1..H12.12">Dezember!$B$2</definedName>
    <definedName name="SpaltenTitelBereich1..H12.2" localSheetId="7">Februar!$B$2</definedName>
    <definedName name="SpaltenTitelBereich1..H12.2" localSheetId="5">Februar!$B$2</definedName>
    <definedName name="SpaltenTitelBereich1..H12.2" localSheetId="10">Februar!$B$2</definedName>
    <definedName name="SpaltenTitelBereich1..H12.2" localSheetId="9">Februar!$B$2</definedName>
    <definedName name="SpaltenTitelBereich1..H12.2" localSheetId="8">Februar!$B$2</definedName>
    <definedName name="SpaltenTitelBereich1..H12.2" localSheetId="6">Februar!$B$2</definedName>
    <definedName name="SpaltenTitelBereich1..H12.2">[1]Februar!$B$2</definedName>
    <definedName name="SpaltenTitelBereich1..H12.3" localSheetId="7">März!$B$2</definedName>
    <definedName name="SpaltenTitelBereich1..H12.3" localSheetId="10">März!$B$2</definedName>
    <definedName name="SpaltenTitelBereich1..H12.3" localSheetId="9">März!$B$2</definedName>
    <definedName name="SpaltenTitelBereich1..H12.3" localSheetId="8">März!$B$2</definedName>
    <definedName name="SpaltenTitelBereich1..H12.3" localSheetId="6">März!$B$2</definedName>
    <definedName name="SpaltenTitelBereich1..H12.3">#REF!</definedName>
    <definedName name="SpaltenTitelBereich1..H12.4" localSheetId="7">April!$B$2</definedName>
    <definedName name="SpaltenTitelBereich1..H12.4" localSheetId="10">April!$B$2</definedName>
    <definedName name="SpaltenTitelBereich1..H12.4" localSheetId="9">April!$B$2</definedName>
    <definedName name="SpaltenTitelBereich1..H12.4" localSheetId="8">April!$B$2</definedName>
    <definedName name="SpaltenTitelBereich1..H12.4">[1]April!$B$2</definedName>
    <definedName name="SpaltenTitelBereich1..H12.5" localSheetId="10">Mai!$B$2</definedName>
    <definedName name="SpaltenTitelBereich1..H12.5" localSheetId="9">Mai!$B$2</definedName>
    <definedName name="SpaltenTitelBereich1..H12.5" localSheetId="8">Mai!$B$2</definedName>
    <definedName name="SpaltenTitelBereich1..H12.5">[1]Mai!$B$2</definedName>
    <definedName name="SpaltenTitelBereich1..H12.6" localSheetId="10">Juni!$B$2</definedName>
    <definedName name="SpaltenTitelBereich1..H12.6" localSheetId="9">Juni!$B$2</definedName>
    <definedName name="SpaltenTitelBereich1..H12.6">[1]Juni!$B$2</definedName>
    <definedName name="SpaltenTitelBereich1..H12.7" localSheetId="10">Juli!$B$2</definedName>
    <definedName name="SpaltenTitelBereich1..H12.7">[1]Juli!$B$2</definedName>
    <definedName name="SpaltenTitelBereich1..H12.8">#REF!</definedName>
    <definedName name="SpaltenTitelBereich1..H12.9">September!$B$2</definedName>
    <definedName name="SpaltenTitelBereich2..C14.1" localSheetId="4">Januar!$B$2</definedName>
    <definedName name="SpaltenTitelBereich2..C14.1">'[1]Januar (2)'!$B$2</definedName>
    <definedName name="SpaltenTitelBereich2..C14.10">Oktober!$B$2</definedName>
    <definedName name="SpaltenTitelBereich2..C14.11">November!$B$2</definedName>
    <definedName name="SpaltenTitelBereich2..C14.12">Dezember!$B$2</definedName>
    <definedName name="SpaltenTitelBereich2..C14.2" localSheetId="7">Februar!$B$2</definedName>
    <definedName name="SpaltenTitelBereich2..C14.2" localSheetId="5">Februar!$B$2</definedName>
    <definedName name="SpaltenTitelBereich2..C14.2" localSheetId="10">Februar!$B$2</definedName>
    <definedName name="SpaltenTitelBereich2..C14.2" localSheetId="9">Februar!$B$2</definedName>
    <definedName name="SpaltenTitelBereich2..C14.2" localSheetId="8">Februar!$B$2</definedName>
    <definedName name="SpaltenTitelBereich2..C14.2" localSheetId="6">Februar!$B$2</definedName>
    <definedName name="SpaltenTitelBereich2..C14.2">[1]Februar!$B$2</definedName>
    <definedName name="SpaltenTitelBereich2..C14.3" localSheetId="7">März!$B$2</definedName>
    <definedName name="SpaltenTitelBereich2..C14.3" localSheetId="10">März!$B$2</definedName>
    <definedName name="SpaltenTitelBereich2..C14.3" localSheetId="9">März!$B$2</definedName>
    <definedName name="SpaltenTitelBereich2..C14.3" localSheetId="8">März!$B$2</definedName>
    <definedName name="SpaltenTitelBereich2..C14.3" localSheetId="6">März!$B$2</definedName>
    <definedName name="SpaltenTitelBereich2..C14.3">#REF!</definedName>
    <definedName name="SpaltenTitelBereich2..C14.4" localSheetId="7">April!$B$2</definedName>
    <definedName name="SpaltenTitelBereich2..C14.4" localSheetId="10">April!$B$2</definedName>
    <definedName name="SpaltenTitelBereich2..C14.4" localSheetId="9">April!$B$2</definedName>
    <definedName name="SpaltenTitelBereich2..C14.4" localSheetId="8">April!$B$2</definedName>
    <definedName name="SpaltenTitelBereich2..C14.4">[1]April!$B$2</definedName>
    <definedName name="SpaltenTitelBereich2..C14.5" localSheetId="10">Mai!$B$2</definedName>
    <definedName name="SpaltenTitelBereich2..C14.5" localSheetId="9">Mai!$B$2</definedName>
    <definedName name="SpaltenTitelBereich2..C14.5" localSheetId="8">Mai!$B$2</definedName>
    <definedName name="SpaltenTitelBereich2..C14.5">[1]Mai!$B$2</definedName>
    <definedName name="SpaltenTitelBereich2..C14.6" localSheetId="10">Juni!$B$2</definedName>
    <definedName name="SpaltenTitelBereich2..C14.6" localSheetId="9">Juni!$B$2</definedName>
    <definedName name="SpaltenTitelBereich2..C14.6">[1]Juni!$B$2</definedName>
    <definedName name="SpaltenTitelBereich2..C14.7" localSheetId="10">Juli!$B$2</definedName>
    <definedName name="SpaltenTitelBereich2..C14.7">[1]Juli!$B$2</definedName>
    <definedName name="SpaltenTitelBereich2..C14.8">#REF!</definedName>
    <definedName name="SpaltenTitelBereich2..C14.9">September!$B$2</definedName>
    <definedName name="TageUndWochen" localSheetId="7">{0,1,2,3,4,5,6} + {0;1;2;3;4;5}*7</definedName>
    <definedName name="TageUndWochen" localSheetId="5">{0,1,2,3,4,5,6} + {0;1;2;3;4;5}*7</definedName>
    <definedName name="TageUndWochen" localSheetId="4">{0,1,2,3,4,5,6} + {0;1;2;3;4;5}*7</definedName>
    <definedName name="TageUndWochen" localSheetId="10">{0,1,2,3,4,5,6} + {0;1;2;3;4;5}*7</definedName>
    <definedName name="TageUndWochen" localSheetId="9">{0,1,2,3,4,5,6} + {0;1;2;3;4;5}*7</definedName>
    <definedName name="TageUndWochen" localSheetId="8">{0,1,2,3,4,5,6} + {0;1;2;3;4;5}*7</definedName>
    <definedName name="TageUndWochen" localSheetId="6">{0,1,2,3,4,5,6} + {0;1;2;3;4;5}*7</definedName>
    <definedName name="TageUndWochen">{0,1,2,3,4,5,6} + {0;1;2;3;4;5}*7</definedName>
    <definedName name="WochenBeginn" localSheetId="7">[1]Januar!$K$4</definedName>
    <definedName name="WochenBeginn" localSheetId="5">[1]Januar!$K$4</definedName>
    <definedName name="WochenBeginn" localSheetId="4">Januar!$K$4</definedName>
    <definedName name="WochenBeginn" localSheetId="10">[1]Januar!$K$4</definedName>
    <definedName name="WochenBeginn" localSheetId="9">[1]Januar!$K$4</definedName>
    <definedName name="WochenBeginn" localSheetId="8">[1]Januar!$K$4</definedName>
    <definedName name="WochenBeginn" localSheetId="6">[1]Januar!$K$4</definedName>
    <definedName name="WochenBeginn">'[1]Januar (2)'!$K$4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1" i="33" l="1"/>
  <c r="B2" i="33"/>
  <c r="B3" i="33" a="1"/>
  <c r="B3" i="33" s="1"/>
  <c r="B5" i="33" a="1"/>
  <c r="B5" i="33" s="1"/>
  <c r="B7" i="33" a="1"/>
  <c r="B7" i="33" s="1"/>
  <c r="B9" i="33" a="1"/>
  <c r="B9" i="33" s="1"/>
  <c r="B11" i="33" a="1"/>
  <c r="B11" i="33" s="1"/>
  <c r="B13" i="33" a="1"/>
  <c r="B13" i="33" s="1"/>
  <c r="B1" i="32"/>
  <c r="B2" i="32"/>
  <c r="B3" i="32" a="1"/>
  <c r="B3" i="32" s="1"/>
  <c r="B5" i="32" a="1"/>
  <c r="B5" i="32" s="1"/>
  <c r="B7" i="32" a="1"/>
  <c r="B7" i="32" s="1"/>
  <c r="B9" i="32" a="1"/>
  <c r="B9" i="32" s="1"/>
  <c r="B11" i="32" a="1"/>
  <c r="B11" i="32" s="1"/>
  <c r="B13" i="32" a="1"/>
  <c r="B13" i="32" s="1"/>
  <c r="B1" i="31"/>
  <c r="B2" i="31"/>
  <c r="B3" i="31" a="1"/>
  <c r="B3" i="31" s="1"/>
  <c r="G3" i="31"/>
  <c r="G2" i="31" s="1"/>
  <c r="B5" i="31" a="1"/>
  <c r="B5" i="31" s="1"/>
  <c r="B7" i="31" a="1"/>
  <c r="B7" i="31" s="1"/>
  <c r="B9" i="31" a="1"/>
  <c r="B9" i="31" s="1"/>
  <c r="B11" i="31" a="1"/>
  <c r="B11" i="31" s="1"/>
  <c r="B13" i="31" a="1"/>
  <c r="B13" i="31" s="1"/>
  <c r="B1" i="30"/>
  <c r="B2" i="30"/>
  <c r="B3" i="30" a="1"/>
  <c r="B3" i="30" s="1"/>
  <c r="B5" i="30" a="1"/>
  <c r="B5" i="30" s="1"/>
  <c r="B7" i="30" a="1"/>
  <c r="B7" i="30" s="1"/>
  <c r="B9" i="30" a="1"/>
  <c r="B9" i="30" s="1"/>
  <c r="B11" i="30" a="1"/>
  <c r="B11" i="30" s="1"/>
  <c r="B13" i="30" a="1"/>
  <c r="B13" i="30" s="1"/>
  <c r="B1" i="29"/>
  <c r="B2" i="29"/>
  <c r="B3" i="29" a="1"/>
  <c r="B3" i="29" s="1"/>
  <c r="B5" i="29" a="1"/>
  <c r="B5" i="29" s="1"/>
  <c r="B7" i="29" a="1"/>
  <c r="B7" i="29" s="1"/>
  <c r="B9" i="29" a="1"/>
  <c r="B9" i="29" s="1"/>
  <c r="B11" i="29" a="1"/>
  <c r="B11" i="29" s="1"/>
  <c r="B13" i="29" a="1"/>
  <c r="B13" i="29" s="1"/>
  <c r="B1" i="28"/>
  <c r="B2" i="28"/>
  <c r="B3" i="28" a="1"/>
  <c r="B3" i="28" s="1"/>
  <c r="B5" i="28" a="1"/>
  <c r="B5" i="28" s="1"/>
  <c r="B7" i="28" a="1"/>
  <c r="B7" i="28" s="1"/>
  <c r="B9" i="28" a="1"/>
  <c r="B9" i="28" s="1"/>
  <c r="B11" i="28" a="1"/>
  <c r="B11" i="28" s="1"/>
  <c r="B13" i="28" a="1"/>
  <c r="B13" i="28" s="1"/>
  <c r="H11" i="33" l="1"/>
  <c r="H7" i="33"/>
  <c r="H5" i="33"/>
  <c r="H3" i="33"/>
  <c r="H2" i="33" s="1"/>
  <c r="G3" i="33"/>
  <c r="G2" i="33" s="1"/>
  <c r="H9" i="33"/>
  <c r="G11" i="33"/>
  <c r="G9" i="33"/>
  <c r="G7" i="33"/>
  <c r="G5" i="33"/>
  <c r="F11" i="33"/>
  <c r="F9" i="33"/>
  <c r="F7" i="33"/>
  <c r="F5" i="33"/>
  <c r="F3" i="33"/>
  <c r="F2" i="33" s="1"/>
  <c r="E11" i="33"/>
  <c r="E9" i="33"/>
  <c r="E7" i="33"/>
  <c r="E5" i="33"/>
  <c r="E3" i="33"/>
  <c r="E2" i="33" s="1"/>
  <c r="D11" i="33"/>
  <c r="D9" i="33"/>
  <c r="D7" i="33"/>
  <c r="D5" i="33"/>
  <c r="D3" i="33"/>
  <c r="D2" i="33" s="1"/>
  <c r="C13" i="33"/>
  <c r="C11" i="33"/>
  <c r="C9" i="33"/>
  <c r="C7" i="33"/>
  <c r="C5" i="33"/>
  <c r="C3" i="33"/>
  <c r="C2" i="33" s="1"/>
  <c r="H3" i="31"/>
  <c r="H2" i="31" s="1"/>
  <c r="H11" i="32"/>
  <c r="H9" i="32"/>
  <c r="H7" i="32"/>
  <c r="H5" i="32"/>
  <c r="H3" i="32"/>
  <c r="H2" i="32" s="1"/>
  <c r="C3" i="32"/>
  <c r="C2" i="32" s="1"/>
  <c r="G11" i="32"/>
  <c r="G9" i="32"/>
  <c r="G7" i="32"/>
  <c r="G5" i="32"/>
  <c r="G3" i="32"/>
  <c r="G2" i="32" s="1"/>
  <c r="F11" i="32"/>
  <c r="F9" i="32"/>
  <c r="F7" i="32"/>
  <c r="F5" i="32"/>
  <c r="F3" i="32"/>
  <c r="F2" i="32" s="1"/>
  <c r="E11" i="32"/>
  <c r="E9" i="32"/>
  <c r="E7" i="32"/>
  <c r="E5" i="32"/>
  <c r="E3" i="32"/>
  <c r="E2" i="32" s="1"/>
  <c r="D11" i="32"/>
  <c r="D9" i="32"/>
  <c r="D7" i="32"/>
  <c r="D5" i="32"/>
  <c r="D3" i="32"/>
  <c r="D2" i="32" s="1"/>
  <c r="C13" i="32"/>
  <c r="C11" i="32"/>
  <c r="C9" i="32"/>
  <c r="C7" i="32"/>
  <c r="C5" i="32"/>
  <c r="H11" i="31"/>
  <c r="H9" i="31"/>
  <c r="H7" i="31"/>
  <c r="H5" i="31"/>
  <c r="C3" i="31"/>
  <c r="C2" i="31" s="1"/>
  <c r="G11" i="31"/>
  <c r="G9" i="31"/>
  <c r="G7" i="31"/>
  <c r="G5" i="31"/>
  <c r="F11" i="31"/>
  <c r="F9" i="31"/>
  <c r="F7" i="31"/>
  <c r="F5" i="31"/>
  <c r="F3" i="31"/>
  <c r="F2" i="31" s="1"/>
  <c r="E11" i="31"/>
  <c r="E9" i="31"/>
  <c r="E7" i="31"/>
  <c r="E5" i="31"/>
  <c r="E3" i="31"/>
  <c r="E2" i="31" s="1"/>
  <c r="D11" i="31"/>
  <c r="D9" i="31"/>
  <c r="D7" i="31"/>
  <c r="D5" i="31"/>
  <c r="D3" i="31"/>
  <c r="D2" i="31" s="1"/>
  <c r="C13" i="31"/>
  <c r="C11" i="31"/>
  <c r="C9" i="31"/>
  <c r="C7" i="31"/>
  <c r="C5" i="31"/>
  <c r="G3" i="29"/>
  <c r="G2" i="29" s="1"/>
  <c r="H11" i="30"/>
  <c r="H9" i="30"/>
  <c r="H7" i="30"/>
  <c r="H5" i="30"/>
  <c r="H3" i="30"/>
  <c r="H2" i="30" s="1"/>
  <c r="G11" i="30"/>
  <c r="G7" i="30"/>
  <c r="G5" i="30"/>
  <c r="G3" i="30"/>
  <c r="G2" i="30" s="1"/>
  <c r="F9" i="30"/>
  <c r="F5" i="30"/>
  <c r="F3" i="30"/>
  <c r="F2" i="30" s="1"/>
  <c r="E9" i="30"/>
  <c r="C13" i="30"/>
  <c r="C11" i="30"/>
  <c r="C9" i="30"/>
  <c r="C7" i="30"/>
  <c r="C5" i="30"/>
  <c r="C3" i="30"/>
  <c r="C2" i="30" s="1"/>
  <c r="G9" i="30"/>
  <c r="F11" i="30"/>
  <c r="F7" i="30"/>
  <c r="E11" i="30"/>
  <c r="E7" i="30"/>
  <c r="E5" i="30"/>
  <c r="E3" i="30"/>
  <c r="E2" i="30" s="1"/>
  <c r="D11" i="30"/>
  <c r="D9" i="30"/>
  <c r="D7" i="30"/>
  <c r="D5" i="30"/>
  <c r="D3" i="30"/>
  <c r="D2" i="30" s="1"/>
  <c r="F3" i="29"/>
  <c r="F2" i="29" s="1"/>
  <c r="H11" i="29"/>
  <c r="H9" i="29"/>
  <c r="H7" i="29"/>
  <c r="H5" i="29"/>
  <c r="H3" i="29"/>
  <c r="H2" i="29" s="1"/>
  <c r="G11" i="29"/>
  <c r="G9" i="29"/>
  <c r="G7" i="29"/>
  <c r="G5" i="29"/>
  <c r="F11" i="29"/>
  <c r="F9" i="29"/>
  <c r="F7" i="29"/>
  <c r="F5" i="29"/>
  <c r="E11" i="29"/>
  <c r="E9" i="29"/>
  <c r="E7" i="29"/>
  <c r="E5" i="29"/>
  <c r="E3" i="29"/>
  <c r="E2" i="29" s="1"/>
  <c r="D11" i="29"/>
  <c r="D9" i="29"/>
  <c r="D7" i="29"/>
  <c r="D5" i="29"/>
  <c r="D3" i="29"/>
  <c r="D2" i="29" s="1"/>
  <c r="C13" i="29"/>
  <c r="C11" i="29"/>
  <c r="C9" i="29"/>
  <c r="C7" i="29"/>
  <c r="C5" i="29"/>
  <c r="C3" i="29"/>
  <c r="C2" i="29" s="1"/>
  <c r="C3" i="28"/>
  <c r="C2" i="28" s="1"/>
  <c r="H11" i="28"/>
  <c r="H9" i="28"/>
  <c r="H7" i="28"/>
  <c r="H5" i="28"/>
  <c r="H3" i="28"/>
  <c r="H2" i="28" s="1"/>
  <c r="G11" i="28"/>
  <c r="G9" i="28"/>
  <c r="G7" i="28"/>
  <c r="G5" i="28"/>
  <c r="G3" i="28"/>
  <c r="G2" i="28" s="1"/>
  <c r="F11" i="28"/>
  <c r="F9" i="28"/>
  <c r="F7" i="28"/>
  <c r="F5" i="28"/>
  <c r="F3" i="28"/>
  <c r="F2" i="28" s="1"/>
  <c r="E11" i="28"/>
  <c r="E9" i="28"/>
  <c r="E7" i="28"/>
  <c r="E5" i="28"/>
  <c r="E3" i="28"/>
  <c r="E2" i="28" s="1"/>
  <c r="D11" i="28"/>
  <c r="D9" i="28"/>
  <c r="D7" i="28"/>
  <c r="D5" i="28"/>
  <c r="D3" i="28"/>
  <c r="D2" i="28" s="1"/>
  <c r="C13" i="28"/>
  <c r="C11" i="28"/>
  <c r="C9" i="28"/>
  <c r="C7" i="28"/>
  <c r="C5" i="28"/>
  <c r="B1" i="27" l="1"/>
  <c r="B2" i="27"/>
  <c r="B3" i="27" a="1"/>
  <c r="B3" i="27" s="1"/>
  <c r="B5" i="27" a="1"/>
  <c r="B5" i="27" s="1"/>
  <c r="B7" i="27" a="1"/>
  <c r="B7" i="27" s="1"/>
  <c r="B9" i="27" a="1"/>
  <c r="B9" i="27" s="1"/>
  <c r="B11" i="27" a="1"/>
  <c r="B11" i="27" s="1"/>
  <c r="B13" i="27" a="1"/>
  <c r="B13" i="27" s="1"/>
  <c r="E11" i="27" l="1"/>
  <c r="F11" i="27"/>
  <c r="F7" i="27"/>
  <c r="E7" i="27"/>
  <c r="G11" i="27"/>
  <c r="G7" i="27"/>
  <c r="D7" i="27"/>
  <c r="F5" i="27"/>
  <c r="D3" i="27"/>
  <c r="D2" i="27" s="1"/>
  <c r="E5" i="27"/>
  <c r="C3" i="27"/>
  <c r="C2" i="27" s="1"/>
  <c r="D5" i="27"/>
  <c r="C5" i="27"/>
  <c r="H5" i="27"/>
  <c r="F3" i="27"/>
  <c r="F2" i="27" s="1"/>
  <c r="G5" i="27"/>
  <c r="E3" i="27"/>
  <c r="E2" i="27" s="1"/>
  <c r="G3" i="27"/>
  <c r="G2" i="27" s="1"/>
  <c r="E9" i="27"/>
  <c r="D9" i="27"/>
  <c r="D11" i="27"/>
  <c r="G9" i="27"/>
  <c r="F9" i="27"/>
  <c r="H3" i="27"/>
  <c r="H2" i="27" s="1"/>
  <c r="H11" i="27"/>
  <c r="H9" i="27"/>
  <c r="H7" i="27"/>
  <c r="C13" i="27"/>
  <c r="C11" i="27"/>
  <c r="C9" i="27"/>
  <c r="C7" i="27"/>
  <c r="B1" i="25" l="1"/>
  <c r="B1" i="23"/>
  <c r="B13" i="22" a="1"/>
  <c r="C13" i="22" s="1"/>
  <c r="B11" i="22" a="1"/>
  <c r="D11" i="22" s="1"/>
  <c r="B9" i="22" a="1"/>
  <c r="E9" i="22" s="1"/>
  <c r="B7" i="22" a="1"/>
  <c r="D7" i="22" s="1"/>
  <c r="B5" i="22" a="1"/>
  <c r="G5" i="22" s="1"/>
  <c r="B3" i="22" a="1"/>
  <c r="E3" i="22" s="1"/>
  <c r="E2" i="22" s="1"/>
  <c r="B2" i="22"/>
  <c r="B13" i="23" a="1"/>
  <c r="C13" i="23" s="1"/>
  <c r="B11" i="23" a="1"/>
  <c r="E11" i="23" s="1"/>
  <c r="B9" i="23" a="1"/>
  <c r="E9" i="23" s="1"/>
  <c r="B7" i="23" a="1"/>
  <c r="E7" i="23" s="1"/>
  <c r="B5" i="23" a="1"/>
  <c r="E5" i="23" s="1"/>
  <c r="B3" i="23" a="1"/>
  <c r="E3" i="23" s="1"/>
  <c r="E2" i="23" s="1"/>
  <c r="B2" i="23"/>
  <c r="B13" i="24" a="1"/>
  <c r="B13" i="24" s="1"/>
  <c r="B11" i="24" a="1"/>
  <c r="E11" i="24" s="1"/>
  <c r="B9" i="24" a="1"/>
  <c r="E9" i="24" s="1"/>
  <c r="B7" i="24" a="1"/>
  <c r="E7" i="24" s="1"/>
  <c r="B5" i="24" a="1"/>
  <c r="E5" i="24" s="1"/>
  <c r="B3" i="24" a="1"/>
  <c r="E3" i="24" s="1"/>
  <c r="E2" i="24" s="1"/>
  <c r="B2" i="24"/>
  <c r="B13" i="25" a="1"/>
  <c r="B13" i="25" s="1"/>
  <c r="B11" i="25" a="1"/>
  <c r="E11" i="25" s="1"/>
  <c r="B9" i="25" a="1"/>
  <c r="E9" i="25" s="1"/>
  <c r="B7" i="25" a="1"/>
  <c r="E7" i="25" s="1"/>
  <c r="B5" i="25" a="1"/>
  <c r="E5" i="25" s="1"/>
  <c r="B3" i="25" a="1"/>
  <c r="E3" i="25" s="1"/>
  <c r="E2" i="25" s="1"/>
  <c r="B2" i="25"/>
  <c r="B9" i="23" l="1"/>
  <c r="H9" i="23"/>
  <c r="B13" i="23"/>
  <c r="H11" i="24"/>
  <c r="C9" i="23"/>
  <c r="F9" i="23"/>
  <c r="H3" i="23"/>
  <c r="H2" i="23" s="1"/>
  <c r="H3" i="25"/>
  <c r="H2" i="25" s="1"/>
  <c r="F11" i="24"/>
  <c r="G3" i="24"/>
  <c r="G2" i="24" s="1"/>
  <c r="G11" i="24"/>
  <c r="H7" i="25"/>
  <c r="B11" i="24"/>
  <c r="F3" i="25"/>
  <c r="F2" i="25" s="1"/>
  <c r="C11" i="24"/>
  <c r="C3" i="25"/>
  <c r="C2" i="25" s="1"/>
  <c r="G3" i="25"/>
  <c r="G2" i="25" s="1"/>
  <c r="H3" i="24"/>
  <c r="H2" i="24" s="1"/>
  <c r="D11" i="24"/>
  <c r="F3" i="23"/>
  <c r="F2" i="23" s="1"/>
  <c r="D9" i="23"/>
  <c r="E11" i="22"/>
  <c r="B13" i="22"/>
  <c r="G5" i="25"/>
  <c r="C13" i="25"/>
  <c r="B7" i="23"/>
  <c r="C11" i="23"/>
  <c r="H5" i="24"/>
  <c r="D5" i="25"/>
  <c r="B5" i="22"/>
  <c r="H5" i="25"/>
  <c r="C13" i="24"/>
  <c r="D11" i="23"/>
  <c r="E7" i="22"/>
  <c r="F7" i="25"/>
  <c r="G9" i="25"/>
  <c r="H11" i="25"/>
  <c r="D3" i="24"/>
  <c r="D2" i="24" s="1"/>
  <c r="F5" i="24"/>
  <c r="G7" i="24"/>
  <c r="H9" i="24"/>
  <c r="G5" i="23"/>
  <c r="H7" i="23"/>
  <c r="G3" i="22"/>
  <c r="G2" i="22" s="1"/>
  <c r="D3" i="25"/>
  <c r="D2" i="25" s="1"/>
  <c r="F5" i="25"/>
  <c r="G7" i="25"/>
  <c r="H9" i="25"/>
  <c r="F3" i="24"/>
  <c r="F2" i="24" s="1"/>
  <c r="G5" i="24"/>
  <c r="H7" i="24"/>
  <c r="G3" i="23"/>
  <c r="G2" i="23" s="1"/>
  <c r="H5" i="23"/>
  <c r="B11" i="23"/>
  <c r="H3" i="22"/>
  <c r="H2" i="22" s="1"/>
  <c r="B9" i="25"/>
  <c r="B5" i="23"/>
  <c r="C7" i="23"/>
  <c r="F11" i="23"/>
  <c r="B3" i="22"/>
  <c r="C5" i="22"/>
  <c r="B9" i="22"/>
  <c r="C9" i="24"/>
  <c r="B11" i="25"/>
  <c r="B7" i="24"/>
  <c r="B7" i="25"/>
  <c r="C9" i="25"/>
  <c r="D11" i="25"/>
  <c r="D9" i="24"/>
  <c r="H9" i="22"/>
  <c r="B5" i="25"/>
  <c r="C7" i="25"/>
  <c r="D9" i="25"/>
  <c r="F11" i="25"/>
  <c r="B3" i="24"/>
  <c r="C5" i="24"/>
  <c r="D7" i="24"/>
  <c r="F9" i="24"/>
  <c r="C3" i="23"/>
  <c r="C2" i="23" s="1"/>
  <c r="D5" i="23"/>
  <c r="F7" i="23"/>
  <c r="G9" i="23"/>
  <c r="H11" i="23"/>
  <c r="D3" i="22"/>
  <c r="D2" i="22" s="1"/>
  <c r="F5" i="22"/>
  <c r="B9" i="24"/>
  <c r="C11" i="25"/>
  <c r="B5" i="24"/>
  <c r="C7" i="24"/>
  <c r="B3" i="23"/>
  <c r="C5" i="23"/>
  <c r="D7" i="23"/>
  <c r="G11" i="23"/>
  <c r="C3" i="22"/>
  <c r="C2" i="22" s="1"/>
  <c r="D5" i="22"/>
  <c r="B3" i="25"/>
  <c r="C5" i="25"/>
  <c r="D7" i="25"/>
  <c r="F9" i="25"/>
  <c r="G11" i="25"/>
  <c r="C3" i="24"/>
  <c r="C2" i="24" s="1"/>
  <c r="D5" i="24"/>
  <c r="F7" i="24"/>
  <c r="G9" i="24"/>
  <c r="D3" i="23"/>
  <c r="D2" i="23" s="1"/>
  <c r="F5" i="23"/>
  <c r="G7" i="23"/>
  <c r="F3" i="22"/>
  <c r="F2" i="22" s="1"/>
  <c r="H5" i="22"/>
  <c r="G7" i="22"/>
  <c r="C7" i="22"/>
  <c r="F7" i="22"/>
  <c r="D9" i="22"/>
  <c r="G11" i="22"/>
  <c r="C11" i="22"/>
  <c r="F11" i="22"/>
  <c r="E5" i="22"/>
  <c r="B7" i="22"/>
  <c r="H7" i="22"/>
  <c r="B11" i="22"/>
  <c r="H11" i="22"/>
  <c r="G9" i="22"/>
  <c r="C9" i="22"/>
  <c r="F9" i="22"/>
  <c r="B1" i="22" l="1"/>
  <c r="B1" i="24"/>
</calcChain>
</file>

<file path=xl/sharedStrings.xml><?xml version="1.0" encoding="utf-8"?>
<sst xmlns="http://schemas.openxmlformats.org/spreadsheetml/2006/main" count="36" uniqueCount="26">
  <si>
    <t>Anmerkungen</t>
  </si>
  <si>
    <t>Kalendereinstellungen</t>
  </si>
  <si>
    <t>Jahr</t>
  </si>
  <si>
    <t>Wochenbeginn</t>
  </si>
  <si>
    <t>MONTAG</t>
  </si>
  <si>
    <t>Dienstbesprechung der Schulportbeauftragten 15:00 Uhr in Lindenberg</t>
  </si>
  <si>
    <t>KSO Dienstbesprechung im Landratsamt Lindau 15:00 Uhr</t>
  </si>
  <si>
    <t>Schwimmabzeichen Therme Lindau mit S. Albrecht</t>
  </si>
  <si>
    <t>Schwimmen: Grundschule und B-Programm Therme Lindau</t>
  </si>
  <si>
    <t>Herbstferien</t>
  </si>
  <si>
    <t>Weihnachtsferien</t>
  </si>
  <si>
    <t>Winterferien</t>
  </si>
  <si>
    <t>Osterferien</t>
  </si>
  <si>
    <t>Pfingstferien</t>
  </si>
  <si>
    <t>Schulstart 2025/26</t>
  </si>
  <si>
    <t>Dienstbesprechung Fachberater</t>
  </si>
  <si>
    <t>Dienstbesprechung Bezirksausschusssitzung Augsburg</t>
  </si>
  <si>
    <t>Leichtathletik Grundschule</t>
  </si>
  <si>
    <t>FOBI SchwimmenDidaktik Kraulschwimmen</t>
  </si>
  <si>
    <t>Dienstbesprechung der FB Sport OALIKE</t>
  </si>
  <si>
    <t>Ski Alpin mit Oli Weber Didaktik</t>
  </si>
  <si>
    <t>Fit für den Radlführerschein mit E.M.Zinke</t>
  </si>
  <si>
    <t>Aufbau einer Bewegungslandschaft E.M.Zinke</t>
  </si>
  <si>
    <t>Refresher Therme</t>
  </si>
  <si>
    <t>Tanz mit Uwe Donaubauer</t>
  </si>
  <si>
    <t>Eislaufen in Ldb. mit Philip Gebler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</si>
</sst>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s>
  <fonts count="34">
    <font>
      <sz val="11"/>
      <color theme="1" tint="0.24994659260841701"/>
      <name val="Lucida Sans"/>
      <family val="2"/>
      <scheme val="minor"/>
    </font>
    <font>
      <sz val="11"/>
      <color theme="1"/>
      <name val="Lucida Sans"/>
      <family val="2"/>
      <scheme val="minor"/>
    </font>
    <font>
      <sz val="10"/>
      <name val="Century Gothic"/>
      <family val="2"/>
    </font>
    <font>
      <b/>
      <sz val="11"/>
      <color theme="0"/>
      <name val="Lucida Sans"/>
      <family val="2"/>
      <scheme val="minor"/>
    </font>
    <font>
      <b/>
      <sz val="14"/>
      <color theme="0"/>
      <name val="Lucida Sans"/>
      <family val="2"/>
      <scheme val="minor"/>
    </font>
    <font>
      <sz val="35"/>
      <color theme="4"/>
      <name val="Lucida Sans"/>
      <family val="2"/>
      <scheme val="minor"/>
    </font>
    <font>
      <sz val="11"/>
      <color theme="1" tint="0.34998626667073579"/>
      <name val="Lucida Sans"/>
      <family val="2"/>
      <scheme val="minor"/>
    </font>
    <font>
      <sz val="11"/>
      <color theme="4" tint="-0.24994659260841701"/>
      <name val="Lucida Sans"/>
      <family val="2"/>
      <scheme val="minor"/>
    </font>
    <font>
      <sz val="11"/>
      <color indexed="63"/>
      <name val="Lucida Sans"/>
      <family val="2"/>
      <scheme val="minor"/>
    </font>
    <font>
      <b/>
      <sz val="11"/>
      <color theme="1" tint="0.34998626667073579"/>
      <name val="Lucida Sans"/>
      <family val="2"/>
      <scheme val="minor"/>
    </font>
    <font>
      <sz val="11"/>
      <color theme="1" tint="0.24994659260841701"/>
      <name val="Lucida Sans"/>
      <family val="2"/>
      <scheme val="minor"/>
    </font>
    <font>
      <i/>
      <sz val="11"/>
      <color theme="1" tint="0.34998626667073579"/>
      <name val="Lucida Sans"/>
      <family val="2"/>
      <charset val="238"/>
      <scheme val="minor"/>
    </font>
    <font>
      <sz val="11"/>
      <color theme="1" tint="0.34998626667073579"/>
      <name val="Lucida Sans"/>
      <family val="2"/>
      <charset val="238"/>
      <scheme val="minor"/>
    </font>
    <font>
      <b/>
      <sz val="11"/>
      <color theme="1" tint="0.34998626667073579"/>
      <name val="Lucida Sans"/>
      <family val="2"/>
      <charset val="238"/>
      <scheme val="minor"/>
    </font>
    <font>
      <sz val="35"/>
      <color theme="1"/>
      <name val="Rockwell"/>
      <family val="1"/>
      <scheme val="major"/>
    </font>
    <font>
      <sz val="11"/>
      <color theme="1"/>
      <name val="Rockwell"/>
      <family val="1"/>
      <scheme val="major"/>
    </font>
    <font>
      <b/>
      <sz val="11"/>
      <color theme="1" tint="0.24994659260841701"/>
      <name val="Lucida Sans"/>
      <family val="2"/>
      <charset val="238"/>
      <scheme val="minor"/>
    </font>
    <font>
      <sz val="35"/>
      <color theme="0"/>
      <name val="Rockwell"/>
      <family val="1"/>
      <scheme val="major"/>
    </font>
    <font>
      <sz val="35"/>
      <color theme="0"/>
      <name val="Lucida Sans"/>
      <family val="2"/>
      <scheme val="minor"/>
    </font>
    <font>
      <sz val="11"/>
      <color theme="0"/>
      <name val="Lucida Sans"/>
      <family val="2"/>
      <scheme val="minor"/>
    </font>
    <font>
      <sz val="11"/>
      <color rgb="FF006100"/>
      <name val="Lucida Sans"/>
      <family val="2"/>
      <scheme val="minor"/>
    </font>
    <font>
      <sz val="11"/>
      <color rgb="FF9C0006"/>
      <name val="Lucida Sans"/>
      <family val="2"/>
      <scheme val="minor"/>
    </font>
    <font>
      <sz val="11"/>
      <color rgb="FF9C5700"/>
      <name val="Lucida Sans"/>
      <family val="2"/>
      <scheme val="minor"/>
    </font>
    <font>
      <sz val="11"/>
      <color rgb="FF3F3F76"/>
      <name val="Lucida Sans"/>
      <family val="2"/>
      <scheme val="minor"/>
    </font>
    <font>
      <b/>
      <sz val="11"/>
      <color rgb="FF3F3F3F"/>
      <name val="Lucida Sans"/>
      <family val="2"/>
      <scheme val="minor"/>
    </font>
    <font>
      <b/>
      <sz val="11"/>
      <color rgb="FFFA7D00"/>
      <name val="Lucida Sans"/>
      <family val="2"/>
      <scheme val="minor"/>
    </font>
    <font>
      <sz val="11"/>
      <color rgb="FFFA7D00"/>
      <name val="Lucida Sans"/>
      <family val="2"/>
      <scheme val="minor"/>
    </font>
    <font>
      <sz val="11"/>
      <color rgb="FFFF0000"/>
      <name val="Lucida Sans"/>
      <family val="2"/>
      <scheme val="minor"/>
    </font>
    <font>
      <i/>
      <sz val="11"/>
      <color rgb="FF7F7F7F"/>
      <name val="Lucida Sans"/>
      <family val="2"/>
      <scheme val="minor"/>
    </font>
    <font>
      <b/>
      <sz val="11"/>
      <color theme="1"/>
      <name val="Lucida Sans"/>
      <family val="2"/>
      <scheme val="minor"/>
    </font>
    <font>
      <b/>
      <sz val="16"/>
      <color theme="1" tint="0.34998626667073579"/>
      <name val="Lucida Sans"/>
      <family val="2"/>
      <scheme val="minor"/>
    </font>
    <font>
      <b/>
      <sz val="9"/>
      <color theme="1" tint="0.34998626667073579"/>
      <name val="Lucida Sans (Textkörper)"/>
    </font>
    <font>
      <b/>
      <sz val="10"/>
      <color theme="1" tint="0.34998626667073579"/>
      <name val="Lucida Sans"/>
      <family val="2"/>
      <scheme val="minor"/>
    </font>
    <font>
      <b/>
      <sz val="10"/>
      <color theme="1" tint="0.34998626667073579"/>
      <name val="Lucida Sans (Textkörper)"/>
    </font>
  </fonts>
  <fills count="52">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7"/>
        <bgColor indexed="64"/>
      </patternFill>
    </fill>
    <fill>
      <patternFill patternType="solid">
        <fgColor theme="8" tint="-0.249977111117893"/>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8" tint="0.39997558519241921"/>
        <bgColor indexed="64"/>
      </patternFill>
    </fill>
  </fills>
  <borders count="17">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right/>
      <top/>
      <bottom style="thin">
        <color theme="1"/>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alignment vertical="top"/>
    </xf>
    <xf numFmtId="0" fontId="8" fillId="3" borderId="0" applyNumberFormat="0" applyBorder="0" applyAlignment="0" applyProtection="0"/>
    <xf numFmtId="0" fontId="7" fillId="0" borderId="3" applyNumberFormat="0" applyFill="0" applyProtection="0">
      <alignment horizontal="left" vertical="center" indent="1"/>
    </xf>
    <xf numFmtId="0" fontId="3" fillId="4" borderId="1" applyNumberFormat="0" applyAlignment="0" applyProtection="0"/>
    <xf numFmtId="0" fontId="4" fillId="5" borderId="2" applyNumberFormat="0" applyProtection="0">
      <alignment vertical="center"/>
    </xf>
    <xf numFmtId="0" fontId="5" fillId="0" borderId="0" applyFill="0" applyBorder="0" applyProtection="0">
      <alignment vertical="center"/>
    </xf>
    <xf numFmtId="165"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42" fontId="6" fillId="0" borderId="0" applyFont="0" applyFill="0" applyBorder="0" applyAlignment="0" applyProtection="0"/>
    <xf numFmtId="9" fontId="6" fillId="0" borderId="0" applyFont="0" applyFill="0" applyBorder="0" applyAlignment="0" applyProtection="0"/>
    <xf numFmtId="0" fontId="9" fillId="6" borderId="0" applyBorder="0" applyProtection="0">
      <alignment horizontal="left" vertical="top" wrapText="1" indent="1"/>
    </xf>
    <xf numFmtId="0" fontId="7" fillId="0" borderId="0" applyFill="0" applyProtection="0"/>
    <xf numFmtId="0" fontId="10" fillId="0" borderId="0" applyFill="0" applyProtection="0"/>
    <xf numFmtId="0" fontId="14" fillId="2" borderId="0">
      <alignment vertical="center"/>
    </xf>
    <xf numFmtId="0" fontId="15" fillId="0" borderId="4">
      <alignment horizontal="left" vertical="center" indent="1"/>
    </xf>
    <xf numFmtId="166" fontId="9" fillId="7" borderId="0">
      <alignment horizontal="left" wrapText="1" indent="1"/>
    </xf>
    <xf numFmtId="166" fontId="13" fillId="0" borderId="0">
      <alignment horizontal="left" indent="1"/>
    </xf>
    <xf numFmtId="0" fontId="12" fillId="0" borderId="0" applyAlignment="0">
      <alignment horizontal="left"/>
    </xf>
    <xf numFmtId="0" fontId="20" fillId="20" borderId="0" applyNumberFormat="0" applyBorder="0" applyAlignment="0" applyProtection="0"/>
    <xf numFmtId="0" fontId="21" fillId="21" borderId="0" applyNumberFormat="0" applyBorder="0" applyAlignment="0" applyProtection="0"/>
    <xf numFmtId="0" fontId="22" fillId="22" borderId="0" applyNumberFormat="0" applyBorder="0" applyAlignment="0" applyProtection="0"/>
    <xf numFmtId="0" fontId="23" fillId="23" borderId="11" applyNumberFormat="0" applyAlignment="0" applyProtection="0"/>
    <xf numFmtId="0" fontId="24" fillId="24" borderId="12" applyNumberFormat="0" applyAlignment="0" applyProtection="0"/>
    <xf numFmtId="0" fontId="25" fillId="24" borderId="11" applyNumberFormat="0" applyAlignment="0" applyProtection="0"/>
    <xf numFmtId="0" fontId="26" fillId="0" borderId="13" applyNumberFormat="0" applyFill="0" applyAlignment="0" applyProtection="0"/>
    <xf numFmtId="0" fontId="3" fillId="25" borderId="14" applyNumberFormat="0" applyAlignment="0" applyProtection="0"/>
    <xf numFmtId="0" fontId="27" fillId="0" borderId="0" applyNumberFormat="0" applyFill="0" applyBorder="0" applyAlignment="0" applyProtection="0"/>
    <xf numFmtId="0" fontId="10" fillId="26" borderId="15" applyNumberFormat="0" applyFont="0" applyAlignment="0" applyProtection="0"/>
    <xf numFmtId="0" fontId="28" fillId="0" borderId="0" applyNumberFormat="0" applyFill="0" applyBorder="0" applyAlignment="0" applyProtection="0"/>
    <xf numFmtId="0" fontId="29" fillId="0" borderId="16" applyNumberFormat="0" applyFill="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9"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9"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cellStyleXfs>
  <cellXfs count="79">
    <xf numFmtId="0" fontId="0" fillId="0" borderId="0" xfId="0">
      <alignment vertical="top"/>
    </xf>
    <xf numFmtId="0" fontId="0" fillId="2" borderId="0" xfId="0" applyFill="1">
      <alignment vertical="top"/>
    </xf>
    <xf numFmtId="0" fontId="2" fillId="0" borderId="0" xfId="0" applyFont="1">
      <alignment vertical="top"/>
    </xf>
    <xf numFmtId="0" fontId="0" fillId="0" borderId="0" xfId="0" applyAlignment="1">
      <alignment horizontal="left" indent="1"/>
    </xf>
    <xf numFmtId="0" fontId="0" fillId="2" borderId="0" xfId="0" applyFill="1" applyAlignment="1">
      <alignment horizontal="right"/>
    </xf>
    <xf numFmtId="0" fontId="15" fillId="0" borderId="4" xfId="15">
      <alignment horizontal="left" vertical="center" indent="1"/>
    </xf>
    <xf numFmtId="0" fontId="16" fillId="0" borderId="0" xfId="13" applyFont="1" applyAlignment="1">
      <alignment horizontal="right"/>
    </xf>
    <xf numFmtId="0" fontId="9" fillId="8" borderId="8" xfId="11" applyFill="1" applyBorder="1" applyAlignment="1">
      <alignment vertical="top" wrapText="1"/>
    </xf>
    <xf numFmtId="0" fontId="12" fillId="0" borderId="0" xfId="18" applyAlignment="1">
      <alignment horizontal="left"/>
    </xf>
    <xf numFmtId="0" fontId="16" fillId="0" borderId="0" xfId="13" applyFont="1" applyAlignment="1">
      <alignment horizontal="right" vertical="top"/>
    </xf>
    <xf numFmtId="0" fontId="12" fillId="0" borderId="0" xfId="18" applyAlignment="1">
      <alignment horizontal="left" vertical="top"/>
    </xf>
    <xf numFmtId="0" fontId="5" fillId="9" borderId="0" xfId="5" applyFill="1" applyBorder="1" applyAlignment="1">
      <alignment horizontal="left" vertical="center"/>
    </xf>
    <xf numFmtId="0" fontId="7" fillId="9" borderId="0" xfId="2" applyFill="1" applyBorder="1" applyAlignment="1">
      <alignment vertical="center"/>
    </xf>
    <xf numFmtId="0" fontId="14" fillId="11" borderId="0" xfId="14" applyFill="1">
      <alignment vertical="center"/>
    </xf>
    <xf numFmtId="0" fontId="5" fillId="11" borderId="0" xfId="5" applyFill="1" applyBorder="1" applyAlignment="1">
      <alignment horizontal="left" vertical="center"/>
    </xf>
    <xf numFmtId="0" fontId="7" fillId="11" borderId="0" xfId="2" applyFill="1" applyBorder="1" applyAlignment="1">
      <alignment vertical="center"/>
    </xf>
    <xf numFmtId="0" fontId="5" fillId="11" borderId="0" xfId="5" applyFill="1" applyAlignment="1">
      <alignment horizontal="left" vertical="center"/>
    </xf>
    <xf numFmtId="0" fontId="14" fillId="12" borderId="0" xfId="14" applyFill="1">
      <alignment vertical="center"/>
    </xf>
    <xf numFmtId="0" fontId="5" fillId="12" borderId="0" xfId="5" applyFill="1" applyBorder="1" applyAlignment="1">
      <alignment horizontal="left" vertical="center"/>
    </xf>
    <xf numFmtId="0" fontId="7" fillId="12" borderId="0" xfId="2" applyFill="1" applyBorder="1" applyAlignment="1">
      <alignment vertical="center"/>
    </xf>
    <xf numFmtId="0" fontId="5" fillId="12" borderId="0" xfId="5" applyFill="1" applyBorder="1" applyAlignment="1">
      <alignment horizontal="right" vertical="center"/>
    </xf>
    <xf numFmtId="0" fontId="14" fillId="13" borderId="0" xfId="14" applyFill="1">
      <alignment vertical="center"/>
    </xf>
    <xf numFmtId="0" fontId="5" fillId="13" borderId="0" xfId="5" applyFill="1" applyBorder="1" applyAlignment="1">
      <alignment horizontal="left" vertical="center"/>
    </xf>
    <xf numFmtId="0" fontId="7" fillId="13" borderId="0" xfId="2" applyFill="1" applyBorder="1" applyAlignment="1">
      <alignment vertical="center"/>
    </xf>
    <xf numFmtId="0" fontId="5" fillId="13" borderId="0" xfId="5" applyFill="1" applyBorder="1" applyAlignment="1">
      <alignment horizontal="right" vertical="center"/>
    </xf>
    <xf numFmtId="0" fontId="14" fillId="9" borderId="0" xfId="14" applyFill="1">
      <alignment vertical="center"/>
    </xf>
    <xf numFmtId="0" fontId="5" fillId="9" borderId="0" xfId="5" applyFill="1" applyBorder="1" applyAlignment="1">
      <alignment horizontal="right" vertical="center"/>
    </xf>
    <xf numFmtId="0" fontId="14" fillId="14" borderId="0" xfId="14" applyFill="1">
      <alignment vertical="center"/>
    </xf>
    <xf numFmtId="0" fontId="5" fillId="14" borderId="0" xfId="5" applyFill="1" applyBorder="1" applyAlignment="1">
      <alignment horizontal="left" vertical="center"/>
    </xf>
    <xf numFmtId="0" fontId="7" fillId="14" borderId="0" xfId="2" applyFill="1" applyBorder="1" applyAlignment="1">
      <alignment vertical="center"/>
    </xf>
    <xf numFmtId="0" fontId="5" fillId="14" borderId="0" xfId="5" applyFill="1" applyBorder="1" applyAlignment="1">
      <alignment horizontal="right" vertical="center"/>
    </xf>
    <xf numFmtId="0" fontId="17" fillId="10" borderId="0" xfId="14" applyFont="1" applyFill="1">
      <alignment vertical="center"/>
    </xf>
    <xf numFmtId="0" fontId="18" fillId="10" borderId="0" xfId="5" applyFont="1" applyFill="1" applyBorder="1" applyAlignment="1">
      <alignment horizontal="left" vertical="center"/>
    </xf>
    <xf numFmtId="0" fontId="19" fillId="10" borderId="0" xfId="2" applyFont="1" applyFill="1" applyBorder="1" applyAlignment="1">
      <alignment vertical="center"/>
    </xf>
    <xf numFmtId="0" fontId="18" fillId="10" borderId="0" xfId="5" applyFont="1" applyFill="1" applyBorder="1" applyAlignment="1">
      <alignment horizontal="right" vertical="center"/>
    </xf>
    <xf numFmtId="0" fontId="14" fillId="15" borderId="0" xfId="14" applyFill="1">
      <alignment vertical="center"/>
    </xf>
    <xf numFmtId="0" fontId="5" fillId="15" borderId="0" xfId="5" applyFill="1" applyBorder="1" applyAlignment="1">
      <alignment horizontal="left" vertical="center"/>
    </xf>
    <xf numFmtId="0" fontId="7" fillId="15" borderId="0" xfId="2" applyFill="1" applyBorder="1" applyAlignment="1">
      <alignment vertical="center"/>
    </xf>
    <xf numFmtId="0" fontId="5" fillId="15" borderId="0" xfId="5" applyFill="1" applyBorder="1" applyAlignment="1">
      <alignment horizontal="right" vertical="center"/>
    </xf>
    <xf numFmtId="0" fontId="14" fillId="16" borderId="0" xfId="14" applyFill="1">
      <alignment vertical="center"/>
    </xf>
    <xf numFmtId="0" fontId="5" fillId="16" borderId="0" xfId="5" applyFill="1" applyBorder="1" applyAlignment="1">
      <alignment horizontal="left" vertical="center"/>
    </xf>
    <xf numFmtId="0" fontId="7" fillId="16" borderId="0" xfId="2" applyFill="1" applyBorder="1" applyAlignment="1">
      <alignment vertical="center"/>
    </xf>
    <xf numFmtId="0" fontId="5" fillId="16" borderId="0" xfId="5" applyFill="1" applyBorder="1" applyAlignment="1">
      <alignment horizontal="right" vertical="center"/>
    </xf>
    <xf numFmtId="0" fontId="5" fillId="17" borderId="0" xfId="5" applyFill="1" applyBorder="1" applyAlignment="1">
      <alignment horizontal="left" vertical="center"/>
    </xf>
    <xf numFmtId="0" fontId="7" fillId="17" borderId="0" xfId="2" applyFill="1" applyBorder="1" applyAlignment="1">
      <alignment vertical="center"/>
    </xf>
    <xf numFmtId="0" fontId="5" fillId="17" borderId="0" xfId="5" applyFill="1" applyBorder="1" applyAlignment="1">
      <alignment horizontal="right" vertical="center"/>
    </xf>
    <xf numFmtId="0" fontId="5" fillId="18" borderId="0" xfId="5" applyFill="1" applyBorder="1" applyAlignment="1">
      <alignment horizontal="left" vertical="center"/>
    </xf>
    <xf numFmtId="0" fontId="7" fillId="18" borderId="0" xfId="2" applyFill="1" applyBorder="1" applyAlignment="1">
      <alignment vertical="center"/>
    </xf>
    <xf numFmtId="0" fontId="5" fillId="18" borderId="0" xfId="5" applyFill="1" applyBorder="1" applyAlignment="1">
      <alignment horizontal="right" vertical="center"/>
    </xf>
    <xf numFmtId="0" fontId="17" fillId="17" borderId="0" xfId="14" applyFont="1" applyFill="1">
      <alignment vertical="center"/>
    </xf>
    <xf numFmtId="0" fontId="14" fillId="19" borderId="0" xfId="14" applyFill="1">
      <alignment vertical="center"/>
    </xf>
    <xf numFmtId="0" fontId="5" fillId="19" borderId="0" xfId="5" applyFill="1" applyBorder="1" applyAlignment="1">
      <alignment horizontal="left" vertical="center"/>
    </xf>
    <xf numFmtId="0" fontId="7" fillId="19" borderId="0" xfId="2" applyFill="1" applyBorder="1" applyAlignment="1">
      <alignment vertical="center"/>
    </xf>
    <xf numFmtId="0" fontId="5" fillId="19" borderId="0" xfId="5" applyFill="1" applyBorder="1" applyAlignment="1">
      <alignment horizontal="right" vertical="center"/>
    </xf>
    <xf numFmtId="0" fontId="17" fillId="18" borderId="0" xfId="14" applyFont="1" applyFill="1">
      <alignment vertical="center"/>
    </xf>
    <xf numFmtId="14" fontId="11" fillId="8" borderId="5" xfId="0" applyNumberFormat="1" applyFont="1" applyFill="1" applyBorder="1" applyAlignment="1">
      <alignment horizontal="left" indent="1"/>
    </xf>
    <xf numFmtId="166" fontId="13" fillId="0" borderId="0" xfId="17">
      <alignment horizontal="left" indent="1"/>
    </xf>
    <xf numFmtId="166" fontId="13" fillId="7" borderId="0" xfId="16" applyFont="1">
      <alignment horizontal="left" wrapText="1" indent="1"/>
    </xf>
    <xf numFmtId="166" fontId="9" fillId="7" borderId="0" xfId="16">
      <alignment horizontal="left" wrapText="1" indent="1"/>
    </xf>
    <xf numFmtId="166" fontId="0" fillId="0" borderId="0" xfId="0" applyNumberFormat="1">
      <alignment vertical="top"/>
    </xf>
    <xf numFmtId="166" fontId="9" fillId="48" borderId="0" xfId="16" applyFill="1">
      <alignment horizontal="left" wrapText="1" indent="1"/>
    </xf>
    <xf numFmtId="166" fontId="9" fillId="15" borderId="0" xfId="16" applyFill="1">
      <alignment horizontal="left" wrapText="1" indent="1"/>
    </xf>
    <xf numFmtId="166" fontId="30" fillId="15" borderId="0" xfId="16" applyFont="1" applyFill="1">
      <alignment horizontal="left" wrapText="1" indent="1"/>
    </xf>
    <xf numFmtId="166" fontId="13" fillId="15" borderId="0" xfId="17" applyFill="1">
      <alignment horizontal="left" indent="1"/>
    </xf>
    <xf numFmtId="166" fontId="13" fillId="15" borderId="0" xfId="16" applyFont="1" applyFill="1">
      <alignment horizontal="left" wrapText="1" indent="1"/>
    </xf>
    <xf numFmtId="166" fontId="13" fillId="49" borderId="0" xfId="17" applyFill="1" applyAlignment="1">
      <alignment horizontal="left" wrapText="1" indent="1"/>
    </xf>
    <xf numFmtId="166" fontId="31" fillId="48" borderId="0" xfId="17" applyFont="1" applyFill="1" applyAlignment="1">
      <alignment horizontal="left" wrapText="1" indent="1"/>
    </xf>
    <xf numFmtId="166" fontId="32" fillId="48" borderId="0" xfId="16" applyFont="1" applyFill="1">
      <alignment horizontal="left" wrapText="1" indent="1"/>
    </xf>
    <xf numFmtId="166" fontId="33" fillId="50" borderId="0" xfId="16" applyFont="1" applyFill="1">
      <alignment horizontal="left" wrapText="1" indent="1"/>
    </xf>
    <xf numFmtId="166" fontId="9" fillId="51" borderId="0" xfId="16" applyFill="1">
      <alignment horizontal="left" wrapText="1" indent="1"/>
    </xf>
    <xf numFmtId="166" fontId="13" fillId="48" borderId="0" xfId="17" applyFill="1" applyAlignment="1">
      <alignment horizontal="left" wrapText="1" indent="1"/>
    </xf>
    <xf numFmtId="0" fontId="0" fillId="8" borderId="6" xfId="0" applyFill="1" applyBorder="1">
      <alignment vertical="top"/>
    </xf>
    <xf numFmtId="0" fontId="0" fillId="8" borderId="7" xfId="0" applyFill="1" applyBorder="1">
      <alignment vertical="top"/>
    </xf>
    <xf numFmtId="0" fontId="0" fillId="8" borderId="9" xfId="0" applyFill="1" applyBorder="1">
      <alignment vertical="top"/>
    </xf>
    <xf numFmtId="0" fontId="0" fillId="8" borderId="10" xfId="0" applyFill="1" applyBorder="1">
      <alignment vertical="top"/>
    </xf>
    <xf numFmtId="0" fontId="15" fillId="0" borderId="4" xfId="15" applyAlignment="1">
      <alignment horizontal="center" vertical="center"/>
    </xf>
    <xf numFmtId="166" fontId="13" fillId="14" borderId="0" xfId="17" applyFill="1" applyAlignment="1">
      <alignment horizontal="left" wrapText="1" indent="1"/>
    </xf>
    <xf numFmtId="166" fontId="33" fillId="14" borderId="0" xfId="16" applyFont="1" applyFill="1">
      <alignment horizontal="left" wrapText="1" indent="1"/>
    </xf>
    <xf numFmtId="166" fontId="9" fillId="14" borderId="0" xfId="16" applyFill="1">
      <alignment horizontal="left" wrapText="1" indent="1"/>
    </xf>
  </cellXfs>
  <cellStyles count="52">
    <cellStyle name="20 % - Akzent1" xfId="31" builtinId="30" customBuiltin="1"/>
    <cellStyle name="20 % - Akzent2" xfId="34" builtinId="34" customBuiltin="1"/>
    <cellStyle name="20 % - Akzent3" xfId="38" builtinId="38" customBuiltin="1"/>
    <cellStyle name="20 % - Akzent4" xfId="42" builtinId="42" customBuiltin="1"/>
    <cellStyle name="20 % - Akzent5" xfId="45" builtinId="46" customBuiltin="1"/>
    <cellStyle name="20 % - Akzent6" xfId="49" builtinId="50" customBuiltin="1"/>
    <cellStyle name="40 % - Akzent1" xfId="1" builtinId="31" customBuiltin="1"/>
    <cellStyle name="40 % - Akzent2" xfId="35" builtinId="35" customBuiltin="1"/>
    <cellStyle name="40 % - Akzent3" xfId="39" builtinId="39" customBuiltin="1"/>
    <cellStyle name="40 % - Akzent4" xfId="43" builtinId="43" customBuiltin="1"/>
    <cellStyle name="40 % - Akzent5" xfId="46" builtinId="47" customBuiltin="1"/>
    <cellStyle name="40 % - Akzent6" xfId="50" builtinId="51" customBuiltin="1"/>
    <cellStyle name="60 % - Akzent1" xfId="32" builtinId="32" customBuiltin="1"/>
    <cellStyle name="60 % - Akzent2" xfId="36" builtinId="36" customBuiltin="1"/>
    <cellStyle name="60 % - Akzent3" xfId="40" builtinId="40" customBuiltin="1"/>
    <cellStyle name="60 % - Akzent4" xfId="44" builtinId="44" customBuiltin="1"/>
    <cellStyle name="60 % - Akzent5" xfId="47" builtinId="48" customBuiltin="1"/>
    <cellStyle name="60 % - Akzent6" xfId="51" builtinId="52" customBuiltin="1"/>
    <cellStyle name="Akzent1" xfId="3" builtinId="29" customBuiltin="1"/>
    <cellStyle name="Akzent2" xfId="33" builtinId="33" customBuiltin="1"/>
    <cellStyle name="Akzent3" xfId="37" builtinId="37" customBuiltin="1"/>
    <cellStyle name="Akzent4" xfId="41" builtinId="41" customBuiltin="1"/>
    <cellStyle name="Akzent5" xfId="4" builtinId="45" customBuiltin="1"/>
    <cellStyle name="Akzent6" xfId="48" builtinId="49" customBuiltin="1"/>
    <cellStyle name="Ausgabe" xfId="23" builtinId="21" customBuiltin="1"/>
    <cellStyle name="Berechnung" xfId="24" builtinId="22" customBuiltin="1"/>
    <cellStyle name="Dezimal [0]" xfId="7" builtinId="6" customBuiltin="1"/>
    <cellStyle name="Eingabe" xfId="22" builtinId="20" customBuiltin="1"/>
    <cellStyle name="Einstellungseintrag" xfId="18" xr:uid="{8F0303C9-060A-4378-B3BA-99408B995F90}"/>
    <cellStyle name="Ergebnis" xfId="30" builtinId="25" customBuiltin="1"/>
    <cellStyle name="Erklärender Text" xfId="29" builtinId="53" customBuiltin="1"/>
    <cellStyle name="Gebändert" xfId="16" xr:uid="{372A1842-8DB4-4B05-A4F9-194B0B56EABA}"/>
    <cellStyle name="Gut" xfId="19" builtinId="26" customBuiltin="1"/>
    <cellStyle name="Komma" xfId="6" builtinId="3" customBuiltin="1"/>
    <cellStyle name="Monat" xfId="14" xr:uid="{0620BD55-CC6D-4E32-846C-ED1E5CA86C76}"/>
    <cellStyle name="Neutral" xfId="21" builtinId="28" customBuiltin="1"/>
    <cellStyle name="Notiz" xfId="28" builtinId="10" customBuiltin="1"/>
    <cellStyle name="Prozent" xfId="10" builtinId="5" customBuiltin="1"/>
    <cellStyle name="Schlecht" xfId="20" builtinId="27" customBuiltin="1"/>
    <cellStyle name="Standard" xfId="0" builtinId="0" customBuiltin="1"/>
    <cellStyle name="Tag" xfId="17" xr:uid="{CB09B5E3-8995-4BCC-99D7-4E3B52C29B71}"/>
    <cellStyle name="Tag–Name" xfId="15" xr:uid="{F4C59F2B-B807-4231-B5C0-B51F441FA314}"/>
    <cellStyle name="Überschrift" xfId="5" builtinId="15" customBuiltin="1"/>
    <cellStyle name="Überschrift 1" xfId="2" builtinId="16" customBuiltin="1"/>
    <cellStyle name="Überschrift 2" xfId="12" builtinId="17" customBuiltin="1"/>
    <cellStyle name="Überschrift 3" xfId="13" builtinId="18" customBuiltin="1"/>
    <cellStyle name="Überschrift 4" xfId="11" builtinId="19" customBuiltin="1"/>
    <cellStyle name="Verknüpfte Zelle" xfId="25" builtinId="24" customBuiltin="1"/>
    <cellStyle name="Währung" xfId="8" builtinId="4" customBuiltin="1"/>
    <cellStyle name="Währung [0]" xfId="9" builtinId="7" customBuiltin="1"/>
    <cellStyle name="Warnender Text" xfId="27" builtinId="11" customBuiltin="1"/>
    <cellStyle name="Zelle überprüfen" xfId="26" builtinId="23" customBuiltin="1"/>
  </cellStyles>
  <dxfs count="33">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Kalender%20f&#252;r%20beliebiges%20Jahr%20(1%20Monat%20pro%20Registerkarte)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1"/>
      <sheetName val="Juli"/>
      <sheetName val="Juni"/>
      <sheetName val="Mai"/>
      <sheetName val="April"/>
      <sheetName val="Februar"/>
      <sheetName val="Januar (2)"/>
      <sheetName val="Januar"/>
      <sheetName val="September"/>
      <sheetName val="Oktober"/>
      <sheetName val="November"/>
      <sheetName val="Dezember"/>
    </sheetNames>
    <sheetDataSet>
      <sheetData sheetId="0"/>
      <sheetData sheetId="1">
        <row r="2">
          <cell r="B2" t="str">
            <v>MONTAG</v>
          </cell>
        </row>
      </sheetData>
      <sheetData sheetId="2">
        <row r="2">
          <cell r="B2" t="str">
            <v>MONTAG</v>
          </cell>
        </row>
      </sheetData>
      <sheetData sheetId="3">
        <row r="2">
          <cell r="B2" t="str">
            <v>MONTAG</v>
          </cell>
        </row>
      </sheetData>
      <sheetData sheetId="4">
        <row r="2">
          <cell r="B2" t="str">
            <v>MONTAG</v>
          </cell>
        </row>
      </sheetData>
      <sheetData sheetId="5">
        <row r="2">
          <cell r="B2" t="str">
            <v>MONTAG</v>
          </cell>
        </row>
      </sheetData>
      <sheetData sheetId="6">
        <row r="2">
          <cell r="B2" t="str">
            <v>MONTAG</v>
          </cell>
        </row>
        <row r="3">
          <cell r="K3">
            <v>2025</v>
          </cell>
        </row>
        <row r="4">
          <cell r="K4" t="str">
            <v>MONTAG</v>
          </cell>
        </row>
      </sheetData>
      <sheetData sheetId="7">
        <row r="3">
          <cell r="K3">
            <v>2026</v>
          </cell>
        </row>
        <row r="4">
          <cell r="K4" t="str">
            <v>MONTAG</v>
          </cell>
        </row>
      </sheetData>
      <sheetData sheetId="8"/>
      <sheetData sheetId="9"/>
      <sheetData sheetId="10"/>
      <sheetData sheetId="11"/>
    </sheetDataSet>
  </externalBook>
</externalLink>
</file>

<file path=xl/theme/theme1.xml><?xml version="1.0" encoding="utf-8"?>
<a:theme xmlns:a="http://schemas.openxmlformats.org/drawingml/2006/main" name="Personal">
  <a:themeElements>
    <a:clrScheme name="Rainbow">
      <a:dk1>
        <a:srgbClr val="000000"/>
      </a:dk1>
      <a:lt1>
        <a:srgbClr val="FFFFFF"/>
      </a:lt1>
      <a:dk2>
        <a:srgbClr val="7E8083"/>
      </a:dk2>
      <a:lt2>
        <a:srgbClr val="E4E5E6"/>
      </a:lt2>
      <a:accent1>
        <a:srgbClr val="7AC143"/>
      </a:accent1>
      <a:accent2>
        <a:srgbClr val="00853E"/>
      </a:accent2>
      <a:accent3>
        <a:srgbClr val="00ADEE"/>
      </a:accent3>
      <a:accent4>
        <a:srgbClr val="FFC000"/>
      </a:accent4>
      <a:accent5>
        <a:srgbClr val="F47920"/>
      </a:accent5>
      <a:accent6>
        <a:srgbClr val="E51937"/>
      </a:accent6>
      <a:hlink>
        <a:srgbClr val="F47920"/>
      </a:hlink>
      <a:folHlink>
        <a:srgbClr val="954F72"/>
      </a:folHlink>
    </a:clrScheme>
    <a:fontScheme name="Custom 2">
      <a:majorFont>
        <a:latin typeface="Rockwell"/>
        <a:ea typeface=""/>
        <a:cs typeface=""/>
      </a:majorFont>
      <a:minorFont>
        <a:latin typeface="Lucida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8" tint="-0.249977111117893"/>
    <pageSetUpPr fitToPage="1"/>
  </sheetPr>
  <dimension ref="B1:H14"/>
  <sheetViews>
    <sheetView showGridLines="0" zoomScale="169" zoomScaleNormal="90" workbookViewId="0">
      <selection activeCell="G10" sqref="G10"/>
    </sheetView>
  </sheetViews>
  <sheetFormatPr baseColWidth="10" defaultColWidth="8.85546875" defaultRowHeight="14"/>
  <cols>
    <col min="1" max="1" width="2.7109375" customWidth="1"/>
    <col min="2" max="2" width="18.42578125" customWidth="1"/>
    <col min="3" max="8" width="17.7109375" customWidth="1"/>
    <col min="9" max="9" width="2.7109375" customWidth="1"/>
    <col min="10" max="10" width="10.7109375" customWidth="1"/>
  </cols>
  <sheetData>
    <row r="1" spans="2:8" ht="59.25" customHeight="1">
      <c r="B1" s="39" t="str">
        <f>"September "&amp;KalenderJahr</f>
        <v>September 2025</v>
      </c>
      <c r="C1" s="40"/>
      <c r="D1" s="40"/>
      <c r="E1" s="41"/>
      <c r="F1" s="41"/>
      <c r="G1" s="41"/>
      <c r="H1" s="42"/>
    </row>
    <row r="2" spans="2:8" ht="21.75" customHeight="1">
      <c r="B2" s="5" t="str">
        <f>IF(WochenBeginn="SONNTAG", "SONNTAG","MONTAG")</f>
        <v>MONTAG</v>
      </c>
      <c r="C2" s="5" t="str">
        <f t="shared" ref="C2:H2" si="0">UPPER(TEXT(C3,"TTTT"))</f>
        <v>DIENSTAG</v>
      </c>
      <c r="D2" s="5" t="str">
        <f t="shared" si="0"/>
        <v>MITTWOCH</v>
      </c>
      <c r="E2" s="5" t="str">
        <f t="shared" si="0"/>
        <v>DONNERSTAG</v>
      </c>
      <c r="F2" s="5" t="str">
        <f t="shared" si="0"/>
        <v>FREITAG</v>
      </c>
      <c r="G2" s="5" t="str">
        <f t="shared" si="0"/>
        <v>SAMSTAG</v>
      </c>
      <c r="H2" s="5" t="str">
        <f t="shared" si="0"/>
        <v>SONNTAG</v>
      </c>
    </row>
    <row r="3" spans="2:8" ht="19.5" customHeight="1">
      <c r="B3" s="56">
        <f t="array" ref="B3:H3">TageUndWochen+DATE(KalenderJahr,9,1)-WEEKDAY(DATE(KalenderJahr,9,1),(WochenBeginn="MONTAG")+1)+1</f>
        <v>45901</v>
      </c>
      <c r="C3" s="56">
        <v>45902</v>
      </c>
      <c r="D3" s="56">
        <v>45903</v>
      </c>
      <c r="E3" s="56">
        <v>45904</v>
      </c>
      <c r="F3" s="56">
        <v>45905</v>
      </c>
      <c r="G3" s="56">
        <v>45906</v>
      </c>
      <c r="H3" s="56">
        <v>45907</v>
      </c>
    </row>
    <row r="4" spans="2:8" ht="58" customHeight="1">
      <c r="B4" s="56"/>
      <c r="C4" s="56"/>
      <c r="D4" s="56"/>
      <c r="E4" s="56"/>
      <c r="F4" s="56"/>
      <c r="G4" s="56"/>
      <c r="H4" s="56"/>
    </row>
    <row r="5" spans="2:8" ht="19.5" customHeight="1">
      <c r="B5" s="58">
        <f t="array" ref="B5:H5">TageUndWochen+DATE(KalenderJahr,9,1)-WEEKDAY(DATE(KalenderJahr,9,1),(WochenBeginn="MONTAG")+1)+8</f>
        <v>45908</v>
      </c>
      <c r="C5" s="58">
        <v>45909</v>
      </c>
      <c r="D5" s="58">
        <v>45910</v>
      </c>
      <c r="E5" s="58">
        <v>45911</v>
      </c>
      <c r="F5" s="58">
        <v>45912</v>
      </c>
      <c r="G5" s="58">
        <v>45913</v>
      </c>
      <c r="H5" s="58">
        <v>45914</v>
      </c>
    </row>
    <row r="6" spans="2:8" ht="58" customHeight="1">
      <c r="B6" s="58"/>
      <c r="C6" s="68" t="s">
        <v>15</v>
      </c>
      <c r="D6" s="58"/>
      <c r="E6" s="58"/>
      <c r="F6" s="58"/>
      <c r="G6" s="58"/>
      <c r="H6" s="58"/>
    </row>
    <row r="7" spans="2:8" ht="19.5" customHeight="1">
      <c r="B7" s="56">
        <f t="array" ref="B7:H7">TageUndWochen+DATE(KalenderJahr,9,1)-WEEKDAY(DATE(KalenderJahr,9,1),(WochenBeginn="MONTAG")+1)+15</f>
        <v>45915</v>
      </c>
      <c r="C7" s="56">
        <v>45916</v>
      </c>
      <c r="D7" s="56">
        <v>45917</v>
      </c>
      <c r="E7" s="56">
        <v>45918</v>
      </c>
      <c r="F7" s="56">
        <v>45919</v>
      </c>
      <c r="G7" s="56">
        <v>45920</v>
      </c>
      <c r="H7" s="56">
        <v>45921</v>
      </c>
    </row>
    <row r="8" spans="2:8" ht="58" customHeight="1">
      <c r="B8" s="65" t="s">
        <v>14</v>
      </c>
      <c r="C8" s="56"/>
      <c r="D8" s="56"/>
      <c r="E8" s="56"/>
      <c r="F8" s="56"/>
      <c r="G8" s="56"/>
      <c r="H8" s="56"/>
    </row>
    <row r="9" spans="2:8" ht="19.5" customHeight="1">
      <c r="B9" s="58">
        <f t="array" ref="B9:H9">TageUndWochen+DATE(KalenderJahr,9,1)-WEEKDAY(DATE(KalenderJahr,9,1),(WochenBeginn="MONTAG")+1)+22</f>
        <v>45922</v>
      </c>
      <c r="C9" s="58">
        <v>45923</v>
      </c>
      <c r="D9" s="58">
        <v>45924</v>
      </c>
      <c r="E9" s="58">
        <v>45925</v>
      </c>
      <c r="F9" s="58">
        <v>45926</v>
      </c>
      <c r="G9" s="58">
        <v>45927</v>
      </c>
      <c r="H9" s="58">
        <v>45928</v>
      </c>
    </row>
    <row r="10" spans="2:8" ht="58" customHeight="1">
      <c r="B10" s="58"/>
      <c r="C10" s="58"/>
      <c r="D10" s="58"/>
      <c r="E10" s="58"/>
      <c r="F10" s="58"/>
      <c r="G10" s="58"/>
      <c r="H10" s="58"/>
    </row>
    <row r="11" spans="2:8" ht="19.5" customHeight="1">
      <c r="B11" s="56">
        <f t="array" ref="B11:H11">TageUndWochen+DATE(KalenderJahr,9,1)-WEEKDAY(DATE(KalenderJahr,9,1),(WochenBeginn="MONTAG")+1)+29</f>
        <v>45929</v>
      </c>
      <c r="C11" s="56">
        <v>45930</v>
      </c>
      <c r="D11" s="56">
        <v>45931</v>
      </c>
      <c r="E11" s="56">
        <v>45932</v>
      </c>
      <c r="F11" s="56">
        <v>45933</v>
      </c>
      <c r="G11" s="56">
        <v>45934</v>
      </c>
      <c r="H11" s="56">
        <v>45935</v>
      </c>
    </row>
    <row r="12" spans="2:8" ht="58" customHeight="1">
      <c r="B12" s="56"/>
      <c r="C12" s="56"/>
      <c r="D12" s="56"/>
      <c r="E12" s="56"/>
      <c r="F12" s="56"/>
      <c r="G12" s="56"/>
      <c r="H12" s="56"/>
    </row>
    <row r="13" spans="2:8" ht="19.5" customHeight="1">
      <c r="B13" s="58">
        <f t="array" ref="B13:C13">TageUndWochen+DATE(KalenderJahr,9,1)-WEEKDAY(DATE(KalenderJahr,9,1),(WochenBeginn="MONTAG")+1)+36</f>
        <v>45936</v>
      </c>
      <c r="C13" s="58">
        <v>45937</v>
      </c>
      <c r="D13" s="55" t="s">
        <v>0</v>
      </c>
      <c r="E13" s="71"/>
      <c r="F13" s="71"/>
      <c r="G13" s="71"/>
      <c r="H13" s="72"/>
    </row>
    <row r="14" spans="2:8" ht="58" customHeight="1">
      <c r="B14" s="58"/>
      <c r="C14" s="58"/>
      <c r="D14" s="7"/>
      <c r="E14" s="73"/>
      <c r="F14" s="73"/>
      <c r="G14" s="73"/>
      <c r="H14" s="74"/>
    </row>
  </sheetData>
  <mergeCells count="1">
    <mergeCell ref="E13:H14"/>
  </mergeCells>
  <conditionalFormatting sqref="B13:D13">
    <cfRule type="expression" dxfId="32" priority="1">
      <formula>AND(DAY(B13)&gt;=1,DAY(B13)&lt;=15)</formula>
    </cfRule>
  </conditionalFormatting>
  <conditionalFormatting sqref="B3:G3">
    <cfRule type="expression" dxfId="31" priority="3">
      <formula>DAY(B3)&gt;8</formula>
    </cfRule>
  </conditionalFormatting>
  <conditionalFormatting sqref="B11:H11">
    <cfRule type="expression" dxfId="30" priority="4">
      <formula>AND(DAY(B11)&gt;=1,DAY(B11)&lt;=15)</formula>
    </cfRule>
  </conditionalFormatting>
  <dataValidations count="9">
    <dataValidation allowBlank="1" showInputMessage="1" showErrorMessage="1" prompt="Automatisch ermittelter Wochentag" sqref="C2:H2" xr:uid="{00000000-0002-0000-0800-000000000000}"/>
    <dataValidation allowBlank="1" showErrorMessage="1" prompt="Das Jahr in dieser Zelle wird automatisch auf der Grundlage des im Januar-Arbeitsblatt eingegebenen Jahrs aktualisiert. Der Kalender unten weist Datumswerte für den Vor- und den Folgemonat in hellerer Schriftfarbe auf" sqref="B1" xr:uid="{00000000-0002-0000-0800-000001000000}"/>
    <dataValidation allowBlank="1" showInputMessage="1" showErrorMessage="1" prompt="Diese Zeile sowie die Zeilen 5, 7, 9, 11 und 13 enthalten Kalendertage der Woche. Wenn diese Zelle nicht die Zahl „1“ enthält, handelt es sich um einen Tag des Vormonats. Geben Sie Notizen in Zelle E13 ein" sqref="B3" xr:uid="{00000000-0002-0000-0800-000002000000}"/>
    <dataValidation allowBlank="1" showInputMessage="1" showErrorMessage="1" prompt="Diese Zeile enthält die Namen der Wochentage für diesen Kalender. Diese Zelle enthält den ersten Tag der Woche. Um den ersten Tag der Woche zu ändern, geben Sie einen neuen Wochentag in Zelle K4 des Januar-Arbeitsblatts ein" sqref="B2" xr:uid="{00000000-0002-0000-0800-000003000000}"/>
    <dataValidation allowBlank="1" showInputMessage="1" showErrorMessage="1" prompt="Monatskalender September" sqref="A1" xr:uid="{00000000-0002-0000-0800-000005000000}"/>
    <dataValidation allowBlank="1" showInputMessage="1" showErrorMessage="1" prompt="Geben Sie Notizen in der Zelle rechts ein" sqref="D13:D14" xr:uid="{00000000-0002-0000-0800-000006000000}"/>
    <dataValidation allowBlank="1" showInputMessage="1" showErrorMessage="1" prompt="Geben Sie Notizen in dieser Zelle ein" sqref="E13:H14" xr:uid="{00000000-0002-0000-0800-000007000000}"/>
    <dataValidation allowBlank="1" showInputMessage="1" showErrorMessage="1" prompt="Diese Zelle sowie die Zellen 6, 8, 10, 12 und 14 sind Zellen zur Eingabe der Tagesnotizen, die zum Kalendertag in der Zelle darüber gehören" sqref="B4" xr:uid="{00000000-0002-0000-0800-000008000000}"/>
    <dataValidation allowBlank="1" showInputMessage="1" showErrorMessage="1" prompt="Das Jahr in dieser Zelle wird automatisch aktualisiert. Wählen Sie ein weiteres Jahr in Zelle K3 des Januar-Arbeitsblatts aus, um das Jahr zu ändern." sqref="C1" xr:uid="{4435369A-E4BA-4CCE-AFA8-841FBD5E4294}"/>
  </dataValidations>
  <printOptions horizontalCentered="1" verticalCentered="1"/>
  <pageMargins left="0.7" right="0.7" top="0.75" bottom="0.75" header="0.3" footer="0.3"/>
  <pageSetup paperSize="9" scale="83" orientation="landscape" r:id="rId1"/>
  <headerFooter differentFirst="1">
    <oddFooter>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82B2E-15D5-C745-8CA5-4139046A384D}">
  <sheetPr>
    <tabColor theme="7" tint="0.59999389629810485"/>
    <pageSetUpPr fitToPage="1"/>
  </sheetPr>
  <dimension ref="B1:H14"/>
  <sheetViews>
    <sheetView showGridLines="0" zoomScale="90" zoomScaleNormal="90" workbookViewId="0">
      <selection activeCell="E8" sqref="E8"/>
    </sheetView>
  </sheetViews>
  <sheetFormatPr baseColWidth="10" defaultColWidth="8.85546875" defaultRowHeight="14"/>
  <cols>
    <col min="1" max="1" width="2.7109375" customWidth="1"/>
    <col min="2" max="2" width="18.42578125" customWidth="1"/>
    <col min="3" max="8" width="17.7109375" customWidth="1"/>
    <col min="9" max="9" width="2.7109375" customWidth="1"/>
    <col min="10" max="10" width="10.7109375" customWidth="1"/>
  </cols>
  <sheetData>
    <row r="1" spans="2:8" ht="59.25" customHeight="1">
      <c r="B1" s="17" t="str">
        <f>"Juni "&amp;KalenderJahr</f>
        <v>Juni 2026</v>
      </c>
      <c r="C1" s="18"/>
      <c r="D1" s="18"/>
      <c r="E1" s="19"/>
      <c r="F1" s="19"/>
      <c r="G1" s="19"/>
      <c r="H1" s="20"/>
    </row>
    <row r="2" spans="2:8" ht="21.75" customHeight="1">
      <c r="B2" s="5" t="str">
        <f>IF(WochenBeginn="SONNTAG", "SONNTAG","MONTAG")</f>
        <v>MONTAG</v>
      </c>
      <c r="C2" s="5" t="str">
        <f t="shared" ref="C2:H2" si="0">UPPER(TEXT(C3,"TTTT"))</f>
        <v>DIENSTAG</v>
      </c>
      <c r="D2" s="5" t="str">
        <f t="shared" si="0"/>
        <v>MITTWOCH</v>
      </c>
      <c r="E2" s="5" t="str">
        <f t="shared" si="0"/>
        <v>DONNERSTAG</v>
      </c>
      <c r="F2" s="5" t="str">
        <f t="shared" si="0"/>
        <v>FREITAG</v>
      </c>
      <c r="G2" s="5" t="str">
        <f t="shared" si="0"/>
        <v>SAMSTAG</v>
      </c>
      <c r="H2" s="5" t="str">
        <f t="shared" si="0"/>
        <v>SONNTAG</v>
      </c>
    </row>
    <row r="3" spans="2:8" ht="19.5" customHeight="1">
      <c r="B3" s="56">
        <f t="array" ref="B3:H3">TageUndWochen+DATE(KalenderJahr,6,1)-WEEKDAY(DATE(KalenderJahr,6,1),(WochenBeginn="MONTAG")+1)+1</f>
        <v>46174</v>
      </c>
      <c r="C3" s="56">
        <v>46175</v>
      </c>
      <c r="D3" s="56">
        <v>46176</v>
      </c>
      <c r="E3" s="56">
        <v>46177</v>
      </c>
      <c r="F3" s="56">
        <v>46178</v>
      </c>
      <c r="G3" s="56">
        <v>46179</v>
      </c>
      <c r="H3" s="56">
        <v>46180</v>
      </c>
    </row>
    <row r="4" spans="2:8" ht="58" customHeight="1">
      <c r="B4" s="63"/>
      <c r="C4" s="63"/>
      <c r="D4" s="63"/>
      <c r="E4" s="63"/>
      <c r="F4" s="63"/>
      <c r="G4" s="63"/>
      <c r="H4" s="63"/>
    </row>
    <row r="5" spans="2:8" ht="19.5" customHeight="1">
      <c r="B5" s="58">
        <f t="array" ref="B5:H5">TageUndWochen+DATE(KalenderJahr,6,1)-WEEKDAY(DATE(KalenderJahr,6,1),(WochenBeginn="MONTAG")+1)+8</f>
        <v>46181</v>
      </c>
      <c r="C5" s="58">
        <v>46182</v>
      </c>
      <c r="D5" s="58">
        <v>46183</v>
      </c>
      <c r="E5" s="58">
        <v>46184</v>
      </c>
      <c r="F5" s="58">
        <v>46185</v>
      </c>
      <c r="G5" s="58">
        <v>46186</v>
      </c>
      <c r="H5" s="58">
        <v>46187</v>
      </c>
    </row>
    <row r="6" spans="2:8" ht="58" customHeight="1">
      <c r="B6" s="58"/>
      <c r="C6" s="58"/>
      <c r="D6" s="58"/>
      <c r="E6" s="58"/>
      <c r="F6" s="58"/>
      <c r="G6" s="58"/>
      <c r="H6" s="58"/>
    </row>
    <row r="7" spans="2:8" ht="19.5" customHeight="1">
      <c r="B7" s="56">
        <f t="array" ref="B7:H7">TageUndWochen+DATE(KalenderJahr,6,1)-WEEKDAY(DATE(KalenderJahr,6,1),(WochenBeginn="MONTAG")+1)+15</f>
        <v>46188</v>
      </c>
      <c r="C7" s="56">
        <v>46189</v>
      </c>
      <c r="D7" s="56">
        <v>46190</v>
      </c>
      <c r="E7" s="56">
        <v>46191</v>
      </c>
      <c r="F7" s="56">
        <v>46192</v>
      </c>
      <c r="G7" s="56">
        <v>46193</v>
      </c>
      <c r="H7" s="56">
        <v>46194</v>
      </c>
    </row>
    <row r="8" spans="2:8" ht="58" customHeight="1">
      <c r="B8" s="56"/>
      <c r="C8" s="56"/>
      <c r="D8" s="56"/>
      <c r="E8" s="70" t="s">
        <v>17</v>
      </c>
      <c r="F8" s="56"/>
      <c r="G8" s="56"/>
      <c r="H8" s="56"/>
    </row>
    <row r="9" spans="2:8" ht="19.5" customHeight="1">
      <c r="B9" s="58">
        <f t="array" ref="B9:H9">TageUndWochen+DATE(KalenderJahr,6,1)-WEEKDAY(DATE(KalenderJahr,6,1),(WochenBeginn="MONTAG")+1)+22</f>
        <v>46195</v>
      </c>
      <c r="C9" s="58">
        <v>46196</v>
      </c>
      <c r="D9" s="58">
        <v>46197</v>
      </c>
      <c r="E9" s="58">
        <v>46198</v>
      </c>
      <c r="F9" s="58">
        <v>46199</v>
      </c>
      <c r="G9" s="58">
        <v>46200</v>
      </c>
      <c r="H9" s="58">
        <v>46201</v>
      </c>
    </row>
    <row r="10" spans="2:8" ht="58" customHeight="1">
      <c r="B10" s="58"/>
      <c r="C10" s="58"/>
      <c r="D10" s="58"/>
      <c r="E10" s="58"/>
      <c r="F10" s="58"/>
      <c r="G10" s="58"/>
      <c r="H10" s="58"/>
    </row>
    <row r="11" spans="2:8" ht="19.5" customHeight="1">
      <c r="B11" s="56">
        <f t="array" ref="B11:H11">TageUndWochen+DATE(KalenderJahr,6,1)-WEEKDAY(DATE(KalenderJahr,6,1),(WochenBeginn="MONTAG")+1)+29</f>
        <v>46202</v>
      </c>
      <c r="C11" s="56">
        <v>46203</v>
      </c>
      <c r="D11" s="56">
        <v>46204</v>
      </c>
      <c r="E11" s="56">
        <v>46205</v>
      </c>
      <c r="F11" s="56">
        <v>46206</v>
      </c>
      <c r="G11" s="56">
        <v>46207</v>
      </c>
      <c r="H11" s="56">
        <v>46208</v>
      </c>
    </row>
    <row r="12" spans="2:8" ht="58" customHeight="1">
      <c r="B12" s="56"/>
      <c r="C12" s="56"/>
      <c r="D12" s="56"/>
      <c r="E12" s="56"/>
      <c r="F12" s="56"/>
      <c r="G12" s="56"/>
      <c r="H12" s="56"/>
    </row>
    <row r="13" spans="2:8" ht="19.5" customHeight="1">
      <c r="B13" s="58">
        <f t="array" ref="B13:C13">TageUndWochen+DATE(KalenderJahr,6,1)-WEEKDAY(DATE(KalenderJahr,6,1),(WochenBeginn="MONTAG")+1)+36</f>
        <v>46209</v>
      </c>
      <c r="C13" s="58">
        <v>46210</v>
      </c>
      <c r="D13" s="55" t="s">
        <v>0</v>
      </c>
      <c r="E13" s="71"/>
      <c r="F13" s="71"/>
      <c r="G13" s="71"/>
      <c r="H13" s="72"/>
    </row>
    <row r="14" spans="2:8" ht="58" customHeight="1">
      <c r="B14" s="58"/>
      <c r="C14" s="58"/>
      <c r="D14" s="7"/>
      <c r="E14" s="73"/>
      <c r="F14" s="73"/>
      <c r="G14" s="73"/>
      <c r="H14" s="74"/>
    </row>
  </sheetData>
  <mergeCells count="1">
    <mergeCell ref="E13:H14"/>
  </mergeCells>
  <conditionalFormatting sqref="B13:D13">
    <cfRule type="expression" dxfId="5" priority="1">
      <formula>AND(DAY(B13)&gt;=1,DAY(B13)&lt;=15)</formula>
    </cfRule>
  </conditionalFormatting>
  <conditionalFormatting sqref="B3:G3">
    <cfRule type="expression" dxfId="4" priority="2">
      <formula>DAY(B3)&gt;8</formula>
    </cfRule>
  </conditionalFormatting>
  <conditionalFormatting sqref="B11:H11">
    <cfRule type="expression" dxfId="3" priority="3">
      <formula>AND(DAY(B11)&gt;=1,DAY(B11)&lt;=15)</formula>
    </cfRule>
  </conditionalFormatting>
  <dataValidations count="9">
    <dataValidation allowBlank="1" showInputMessage="1" showErrorMessage="1" prompt="Das Jahr in dieser Zelle wird automatisch aktualisiert. Wählen Sie ein weiteres Jahr in Zelle K3 des Januar-Arbeitsblatts aus, um das Jahr zu ändern." sqref="C1" xr:uid="{3B5EBA9E-6F2A-4A06-88F5-C22A25660616}"/>
    <dataValidation allowBlank="1" showInputMessage="1" showErrorMessage="1" prompt="Diese Zelle sowie die Zellen 6, 8, 10, 12 und 14 sind Zellen zur Eingabe der Tagesnotizen, die zum Kalendertag in der Zelle darüber gehören" sqref="B4" xr:uid="{00000000-0002-0000-0500-000008000000}"/>
    <dataValidation allowBlank="1" showInputMessage="1" showErrorMessage="1" prompt="Geben Sie Notizen in dieser Zelle ein" sqref="E13:H14" xr:uid="{00000000-0002-0000-0500-000007000000}"/>
    <dataValidation allowBlank="1" showInputMessage="1" showErrorMessage="1" prompt="Geben Sie Notizen in der Zelle rechts ein" sqref="D13:D14" xr:uid="{00000000-0002-0000-0500-000006000000}"/>
    <dataValidation allowBlank="1" showInputMessage="1" showErrorMessage="1" prompt="Monatskalender Juni" sqref="A1" xr:uid="{00000000-0002-0000-0500-000005000000}"/>
    <dataValidation allowBlank="1" showInputMessage="1" showErrorMessage="1" prompt="Diese Zeile enthält die Namen der Wochentage für diesen Kalender. Diese Zelle enthält den ersten Tag der Woche. Um den ersten Tag der Woche zu ändern, geben Sie einen neuen Wochentag in Zelle K4 des Januar-Arbeitsblatts ein" sqref="B2" xr:uid="{00000000-0002-0000-0500-000003000000}"/>
    <dataValidation allowBlank="1" showInputMessage="1" showErrorMessage="1" prompt="Diese Zeile sowie die Zeilen 5, 7, 9, 11 und 13 enthalten Kalendertage der Woche. Wenn diese Zelle nicht die Zahl „1“ enthält, handelt es sich um einen Tag des Vormonats. Geben Sie Notizen in Zelle E13 ein" sqref="B3" xr:uid="{00000000-0002-0000-0500-000002000000}"/>
    <dataValidation allowBlank="1" showErrorMessage="1" prompt="Das Jahr in dieser Zelle wird automatisch auf der Grundlage des im Januar-Arbeitsblatt eingegebenen Jahrs aktualisiert. Der Kalender unten weist Datumswerte für den Vor- und den Folgemonat in hellerer Schriftfarbe auf" sqref="B1" xr:uid="{00000000-0002-0000-0500-000001000000}"/>
    <dataValidation allowBlank="1" showInputMessage="1" showErrorMessage="1" prompt="Automatisch ermittelter Wochentag" sqref="C2:H2" xr:uid="{00000000-0002-0000-0500-000000000000}"/>
  </dataValidations>
  <printOptions horizontalCentered="1" verticalCentered="1"/>
  <pageMargins left="0.7" right="0.7" top="0.75" bottom="0.75" header="0.3" footer="0.3"/>
  <pageSetup paperSize="9" scale="83" orientation="landscape" r:id="rId1"/>
  <headerFooter differentFirst="1">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A2558-A1EA-5C40-9355-304571B51A7F}">
  <sheetPr>
    <tabColor theme="7"/>
    <pageSetUpPr fitToPage="1"/>
  </sheetPr>
  <dimension ref="B1:H14"/>
  <sheetViews>
    <sheetView showGridLines="0" topLeftCell="B1" zoomScale="90" zoomScaleNormal="90" workbookViewId="0">
      <selection activeCell="C10" sqref="C10"/>
    </sheetView>
  </sheetViews>
  <sheetFormatPr baseColWidth="10" defaultColWidth="8.85546875" defaultRowHeight="14"/>
  <cols>
    <col min="1" max="1" width="2.7109375" customWidth="1"/>
    <col min="2" max="2" width="18.42578125" customWidth="1"/>
    <col min="3" max="8" width="17.7109375" customWidth="1"/>
    <col min="9" max="9" width="2.7109375" customWidth="1"/>
    <col min="10" max="10" width="10.7109375" customWidth="1"/>
  </cols>
  <sheetData>
    <row r="1" spans="2:8" ht="59.25" customHeight="1">
      <c r="B1" s="35" t="str">
        <f>"Juli "&amp;KalenderJahr</f>
        <v>Juli 2026</v>
      </c>
      <c r="C1" s="36"/>
      <c r="D1" s="36"/>
      <c r="E1" s="37"/>
      <c r="F1" s="37"/>
      <c r="G1" s="37"/>
      <c r="H1" s="38"/>
    </row>
    <row r="2" spans="2:8" ht="21.75" customHeight="1">
      <c r="B2" s="5" t="str">
        <f>IF(WochenBeginn="SONNTAG", "SONNTAG","MONTAG")</f>
        <v>MONTAG</v>
      </c>
      <c r="C2" s="5" t="str">
        <f t="shared" ref="C2:H2" si="0">UPPER(TEXT(C3,"TTTT"))</f>
        <v>DIENSTAG</v>
      </c>
      <c r="D2" s="5" t="str">
        <f t="shared" si="0"/>
        <v>MITTWOCH</v>
      </c>
      <c r="E2" s="5" t="str">
        <f t="shared" si="0"/>
        <v>DONNERSTAG</v>
      </c>
      <c r="F2" s="5" t="str">
        <f t="shared" si="0"/>
        <v>FREITAG</v>
      </c>
      <c r="G2" s="5" t="str">
        <f t="shared" si="0"/>
        <v>SAMSTAG</v>
      </c>
      <c r="H2" s="5" t="str">
        <f t="shared" si="0"/>
        <v>SONNTAG</v>
      </c>
    </row>
    <row r="3" spans="2:8" ht="19.5" customHeight="1">
      <c r="B3" s="56">
        <f t="array" ref="B3:H3">TageUndWochen+DATE(KalenderJahr,7,1)-WEEKDAY(DATE(KalenderJahr,7,1),(WochenBeginn="MONTAG")+1)+1</f>
        <v>46202</v>
      </c>
      <c r="C3" s="56">
        <v>46203</v>
      </c>
      <c r="D3" s="56">
        <v>46204</v>
      </c>
      <c r="E3" s="56">
        <v>46205</v>
      </c>
      <c r="F3" s="56">
        <v>46206</v>
      </c>
      <c r="G3" s="56">
        <v>46207</v>
      </c>
      <c r="H3" s="56">
        <v>46208</v>
      </c>
    </row>
    <row r="4" spans="2:8" ht="58" customHeight="1">
      <c r="B4" s="56"/>
      <c r="C4" s="56"/>
      <c r="D4" s="56"/>
      <c r="E4" s="56"/>
      <c r="F4" s="56"/>
      <c r="G4" s="56"/>
      <c r="H4" s="56"/>
    </row>
    <row r="5" spans="2:8" ht="19.5" customHeight="1">
      <c r="B5" s="58">
        <f t="array" ref="B5:H5">TageUndWochen+DATE(KalenderJahr,7,1)-WEEKDAY(DATE(KalenderJahr,7,1),(WochenBeginn="MONTAG")+1)+8</f>
        <v>46209</v>
      </c>
      <c r="C5" s="58">
        <v>46210</v>
      </c>
      <c r="D5" s="58">
        <v>46211</v>
      </c>
      <c r="E5" s="58">
        <v>46212</v>
      </c>
      <c r="F5" s="58">
        <v>46213</v>
      </c>
      <c r="G5" s="58">
        <v>46214</v>
      </c>
      <c r="H5" s="58">
        <v>46215</v>
      </c>
    </row>
    <row r="6" spans="2:8" ht="58" customHeight="1">
      <c r="B6" s="58"/>
      <c r="C6" s="58"/>
      <c r="D6" s="58"/>
      <c r="E6" s="58"/>
      <c r="F6" s="58"/>
      <c r="G6" s="58"/>
      <c r="H6" s="58"/>
    </row>
    <row r="7" spans="2:8" ht="19.5" customHeight="1">
      <c r="B7" s="56">
        <f t="array" ref="B7:H7">TageUndWochen+DATE(KalenderJahr,7,1)-WEEKDAY(DATE(KalenderJahr,7,1),(WochenBeginn="MONTAG")+1)+15</f>
        <v>46216</v>
      </c>
      <c r="C7" s="56">
        <v>46217</v>
      </c>
      <c r="D7" s="56">
        <v>46218</v>
      </c>
      <c r="E7" s="56">
        <v>46219</v>
      </c>
      <c r="F7" s="56">
        <v>46220</v>
      </c>
      <c r="G7" s="56">
        <v>46221</v>
      </c>
      <c r="H7" s="56">
        <v>46222</v>
      </c>
    </row>
    <row r="8" spans="2:8" ht="58" customHeight="1">
      <c r="B8" s="56"/>
      <c r="C8" s="56"/>
      <c r="D8" s="56"/>
      <c r="E8" s="56"/>
      <c r="F8" s="56"/>
      <c r="G8" s="56"/>
      <c r="H8" s="56"/>
    </row>
    <row r="9" spans="2:8" ht="19.5" customHeight="1">
      <c r="B9" s="58">
        <f t="array" ref="B9:H9">TageUndWochen+DATE(KalenderJahr,7,1)-WEEKDAY(DATE(KalenderJahr,7,1),(WochenBeginn="MONTAG")+1)+22</f>
        <v>46223</v>
      </c>
      <c r="C9" s="58">
        <v>46224</v>
      </c>
      <c r="D9" s="58">
        <v>46225</v>
      </c>
      <c r="E9" s="58">
        <v>46226</v>
      </c>
      <c r="F9" s="58">
        <v>46227</v>
      </c>
      <c r="G9" s="58">
        <v>46228</v>
      </c>
      <c r="H9" s="58">
        <v>46229</v>
      </c>
    </row>
    <row r="10" spans="2:8" ht="58" customHeight="1">
      <c r="B10" s="58"/>
      <c r="C10" s="67" t="s">
        <v>7</v>
      </c>
      <c r="D10" s="58"/>
      <c r="E10" s="58"/>
      <c r="F10" s="58"/>
      <c r="G10" s="58"/>
      <c r="H10" s="58"/>
    </row>
    <row r="11" spans="2:8" ht="19.5" customHeight="1">
      <c r="B11" s="56">
        <f t="array" ref="B11:H11">TageUndWochen+DATE(KalenderJahr,7,1)-WEEKDAY(DATE(KalenderJahr,7,1),(WochenBeginn="MONTAG")+1)+29</f>
        <v>46230</v>
      </c>
      <c r="C11" s="56">
        <v>46231</v>
      </c>
      <c r="D11" s="56">
        <v>46232</v>
      </c>
      <c r="E11" s="56">
        <v>46233</v>
      </c>
      <c r="F11" s="56">
        <v>46234</v>
      </c>
      <c r="G11" s="56">
        <v>46235</v>
      </c>
      <c r="H11" s="56">
        <v>46236</v>
      </c>
    </row>
    <row r="12" spans="2:8" ht="58" customHeight="1">
      <c r="B12" s="56"/>
      <c r="C12" s="56"/>
      <c r="D12" s="56"/>
      <c r="E12" s="56"/>
      <c r="F12" s="56"/>
      <c r="G12" s="56"/>
      <c r="H12" s="56"/>
    </row>
    <row r="13" spans="2:8" ht="19.5" customHeight="1">
      <c r="B13" s="58">
        <f t="array" ref="B13:C13">TageUndWochen+DATE(KalenderJahr,7,1)-WEEKDAY(DATE(KalenderJahr,7,1),(WochenBeginn="MONTAG")+1)+36</f>
        <v>46237</v>
      </c>
      <c r="C13" s="58">
        <v>46238</v>
      </c>
      <c r="D13" s="55" t="s">
        <v>0</v>
      </c>
      <c r="E13" s="71"/>
      <c r="F13" s="71"/>
      <c r="G13" s="71"/>
      <c r="H13" s="72"/>
    </row>
    <row r="14" spans="2:8" ht="58" customHeight="1">
      <c r="B14" s="58"/>
      <c r="C14" s="58"/>
      <c r="D14" s="7"/>
      <c r="E14" s="73"/>
      <c r="F14" s="73"/>
      <c r="G14" s="73"/>
      <c r="H14" s="74"/>
    </row>
  </sheetData>
  <dataConsolidate/>
  <mergeCells count="1">
    <mergeCell ref="E13:H14"/>
  </mergeCells>
  <conditionalFormatting sqref="B13:D13">
    <cfRule type="expression" dxfId="2" priority="1">
      <formula>AND(DAY(B13)&gt;=1,DAY(B13)&lt;=15)</formula>
    </cfRule>
  </conditionalFormatting>
  <conditionalFormatting sqref="B3:G3">
    <cfRule type="expression" dxfId="1" priority="2">
      <formula>DAY(B3)&gt;8</formula>
    </cfRule>
  </conditionalFormatting>
  <conditionalFormatting sqref="B11:H11">
    <cfRule type="expression" dxfId="0" priority="3">
      <formula>AND(DAY(B11)&gt;=1,DAY(B11)&lt;=15)</formula>
    </cfRule>
  </conditionalFormatting>
  <dataValidations count="9">
    <dataValidation allowBlank="1" showInputMessage="1" showErrorMessage="1" prompt="Diese Zelle und die Zellen 6, 8, 10, 12 und 14 sind Zellen zur Eingabe der Tagesnotizen, die sich auf den Kalendertag in der Zelle darüber beziehen" sqref="B4" xr:uid="{00000000-0002-0000-0600-000008000000}"/>
    <dataValidation allowBlank="1" showInputMessage="1" showErrorMessage="1" prompt="Geben Sie Notizen in dieser Zelle ein" sqref="E13:H14" xr:uid="{00000000-0002-0000-0600-000007000000}"/>
    <dataValidation allowBlank="1" showInputMessage="1" showErrorMessage="1" prompt="Geben Sie Notizen in der Zelle rechts ein" sqref="D13:D14" xr:uid="{00000000-0002-0000-0600-000006000000}"/>
    <dataValidation allowBlank="1" showInputMessage="1" showErrorMessage="1" prompt="Monatskalender Juli" sqref="A1" xr:uid="{00000000-0002-0000-0600-000005000000}"/>
    <dataValidation allowBlank="1" showInputMessage="1" showErrorMessage="1" prompt="Das Jahr in dieser Zelle wird automatisch aktualisiert. Wählen Sie ein weiteres Jahr in Zelle K3 des Januar-Arbeitsblatts aus, um das Jahr zu ändern." sqref="C1" xr:uid="{00000000-0002-0000-0600-000004000000}"/>
    <dataValidation allowBlank="1" showInputMessage="1" showErrorMessage="1" prompt="Diese Zeile enthält die Namen der Wochentage für diesen Kalender. Diese Zelle enthält den ersten Tag der Woche. Um den ersten Tag der Woche zu ändern, geben Sie einen neuen Wochentag in Zelle K4 des Januar-Arbeitsblatts ein" sqref="B2" xr:uid="{00000000-0002-0000-0600-000003000000}"/>
    <dataValidation allowBlank="1" showInputMessage="1" showErrorMessage="1" prompt="Diese Zeile sowie die Zeilen 5, 7, 9, 11 und 13 enthalten Kalendertage der Woche. Wenn diese Zelle nicht die Zahl „1“ enthält, handelt es sich um einen Tag des Vormonats. Geben Sie Notizen in Zelle E13 ein" sqref="B3" xr:uid="{00000000-0002-0000-0600-000002000000}"/>
    <dataValidation allowBlank="1" showErrorMessage="1" prompt="Das Jahr in dieser Zelle wird automatisch auf der Grundlage des im Januar-Arbeitsblatt eingegebenen Jahrs aktualisiert. Der Kalender unten weist Datumswerte für den Vor- und den Folgemonat in hellerer Schriftfarbe auf" sqref="B1" xr:uid="{00000000-0002-0000-0600-000001000000}"/>
    <dataValidation allowBlank="1" showInputMessage="1" showErrorMessage="1" prompt="Automatisch ermittelter Wochentag" sqref="C2:H2" xr:uid="{00000000-0002-0000-0600-000000000000}"/>
  </dataValidations>
  <printOptions horizontalCentered="1" verticalCentered="1"/>
  <pageMargins left="0.7" right="0.7" top="0.75" bottom="0.75" header="0.3" footer="0.3"/>
  <pageSetup paperSize="9" scale="83" orientation="landscape" r:id="rId1"/>
  <headerFooter differentFirst="1">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249977111117893"/>
    <pageSetUpPr fitToPage="1"/>
  </sheetPr>
  <dimension ref="B1:H14"/>
  <sheetViews>
    <sheetView showGridLines="0" zoomScale="164" zoomScaleNormal="90" workbookViewId="0">
      <selection activeCell="N11" sqref="N11"/>
    </sheetView>
  </sheetViews>
  <sheetFormatPr baseColWidth="10" defaultColWidth="8.85546875" defaultRowHeight="14"/>
  <cols>
    <col min="1" max="1" width="2.7109375" customWidth="1"/>
    <col min="2" max="2" width="18.42578125" customWidth="1"/>
    <col min="3" max="8" width="17.7109375" customWidth="1"/>
    <col min="9" max="9" width="2.7109375" customWidth="1"/>
  </cols>
  <sheetData>
    <row r="1" spans="2:8" ht="59.25" customHeight="1">
      <c r="B1" s="54" t="str">
        <f>"Oktober "&amp;KalenderJahr</f>
        <v>Oktober 2025</v>
      </c>
      <c r="C1" s="46"/>
      <c r="D1" s="46"/>
      <c r="E1" s="47"/>
      <c r="F1" s="47"/>
      <c r="G1" s="47"/>
      <c r="H1" s="48"/>
    </row>
    <row r="2" spans="2:8" ht="21.75" customHeight="1">
      <c r="B2" s="5" t="str">
        <f>IF(WochenBeginn="SONNTAG", "SONNTAG","MONTAG")</f>
        <v>MONTAG</v>
      </c>
      <c r="C2" s="5" t="str">
        <f t="shared" ref="C2:H2" si="0">UPPER(TEXT(C3,"TTTT"))</f>
        <v>DIENSTAG</v>
      </c>
      <c r="D2" s="5" t="str">
        <f t="shared" si="0"/>
        <v>MITTWOCH</v>
      </c>
      <c r="E2" s="5" t="str">
        <f t="shared" si="0"/>
        <v>DONNERSTAG</v>
      </c>
      <c r="F2" s="5" t="str">
        <f t="shared" si="0"/>
        <v>FREITAG</v>
      </c>
      <c r="G2" s="5" t="str">
        <f t="shared" si="0"/>
        <v>SAMSTAG</v>
      </c>
      <c r="H2" s="5" t="str">
        <f t="shared" si="0"/>
        <v>SONNTAG</v>
      </c>
    </row>
    <row r="3" spans="2:8" ht="19.5" customHeight="1">
      <c r="B3" s="56">
        <f t="array" ref="B3:H3">TageUndWochen+DATE(KalenderJahr,10,1)-WEEKDAY(DATE(KalenderJahr,10,1),(WochenBeginn="MONTAG")+1)+1</f>
        <v>45929</v>
      </c>
      <c r="C3" s="56">
        <v>45930</v>
      </c>
      <c r="D3" s="56">
        <v>45931</v>
      </c>
      <c r="E3" s="56">
        <v>45932</v>
      </c>
      <c r="F3" s="56">
        <v>45933</v>
      </c>
      <c r="G3" s="56">
        <v>45934</v>
      </c>
      <c r="H3" s="56">
        <v>45935</v>
      </c>
    </row>
    <row r="4" spans="2:8" ht="58" customHeight="1">
      <c r="B4" s="56"/>
      <c r="C4" s="56"/>
      <c r="D4" s="56"/>
      <c r="E4" s="56"/>
      <c r="F4" s="56"/>
      <c r="G4" s="56"/>
      <c r="H4" s="56"/>
    </row>
    <row r="5" spans="2:8" ht="19.5" customHeight="1">
      <c r="B5" s="58">
        <f t="array" ref="B5:H5">TageUndWochen+DATE(KalenderJahr,10,1)-WEEKDAY(DATE(KalenderJahr,10,1),(WochenBeginn="MONTAG")+1)+8</f>
        <v>45936</v>
      </c>
      <c r="C5" s="58">
        <v>45937</v>
      </c>
      <c r="D5" s="58">
        <v>45938</v>
      </c>
      <c r="E5" s="58">
        <v>45939</v>
      </c>
      <c r="F5" s="58">
        <v>45940</v>
      </c>
      <c r="G5" s="58">
        <v>45941</v>
      </c>
      <c r="H5" s="58">
        <v>45942</v>
      </c>
    </row>
    <row r="6" spans="2:8" ht="58" customHeight="1">
      <c r="B6" s="58"/>
      <c r="C6" s="58"/>
      <c r="D6" s="58"/>
      <c r="E6" s="69" t="s">
        <v>16</v>
      </c>
      <c r="F6" s="58"/>
      <c r="G6" s="58"/>
      <c r="H6" s="58"/>
    </row>
    <row r="7" spans="2:8" ht="19.5" customHeight="1">
      <c r="B7" s="56">
        <f t="array" ref="B7:H7">TageUndWochen+DATE(KalenderJahr,10,1)-WEEKDAY(DATE(KalenderJahr,10,1),(WochenBeginn="MONTAG")+1)+15</f>
        <v>45943</v>
      </c>
      <c r="C7" s="56">
        <v>45944</v>
      </c>
      <c r="D7" s="56">
        <v>45945</v>
      </c>
      <c r="E7" s="56">
        <v>45946</v>
      </c>
      <c r="F7" s="56">
        <v>45947</v>
      </c>
      <c r="G7" s="56">
        <v>45948</v>
      </c>
      <c r="H7" s="56">
        <v>45949</v>
      </c>
    </row>
    <row r="8" spans="2:8" ht="58" customHeight="1">
      <c r="B8" s="56"/>
      <c r="C8" s="66" t="s">
        <v>5</v>
      </c>
      <c r="D8" s="56"/>
      <c r="E8" s="56"/>
      <c r="F8" s="56"/>
      <c r="G8" s="56"/>
      <c r="H8" s="56"/>
    </row>
    <row r="9" spans="2:8" ht="19.5" customHeight="1">
      <c r="B9" s="58">
        <f t="array" ref="B9:H9">TageUndWochen+DATE(KalenderJahr,10,1)-WEEKDAY(DATE(KalenderJahr,10,1),(WochenBeginn="MONTAG")+1)+22</f>
        <v>45950</v>
      </c>
      <c r="C9" s="58">
        <v>45951</v>
      </c>
      <c r="D9" s="58">
        <v>45952</v>
      </c>
      <c r="E9" s="58">
        <v>45953</v>
      </c>
      <c r="F9" s="58">
        <v>45954</v>
      </c>
      <c r="G9" s="58">
        <v>45955</v>
      </c>
      <c r="H9" s="58">
        <v>45956</v>
      </c>
    </row>
    <row r="10" spans="2:8" ht="58" customHeight="1">
      <c r="B10" s="58"/>
      <c r="C10" s="77" t="s">
        <v>19</v>
      </c>
      <c r="D10" s="58"/>
      <c r="E10" s="58"/>
      <c r="F10" s="58"/>
      <c r="G10" s="58"/>
      <c r="H10" s="58"/>
    </row>
    <row r="11" spans="2:8" ht="19.5" customHeight="1">
      <c r="B11" s="56">
        <f t="array" ref="B11:H11">TageUndWochen+DATE(KalenderJahr,10,1)-WEEKDAY(DATE(KalenderJahr,10,1),(WochenBeginn="MONTAG")+1)+29</f>
        <v>45957</v>
      </c>
      <c r="C11" s="56">
        <v>45958</v>
      </c>
      <c r="D11" s="56">
        <v>45959</v>
      </c>
      <c r="E11" s="56">
        <v>45960</v>
      </c>
      <c r="F11" s="56">
        <v>45961</v>
      </c>
      <c r="G11" s="56">
        <v>45962</v>
      </c>
      <c r="H11" s="56">
        <v>45963</v>
      </c>
    </row>
    <row r="12" spans="2:8" ht="58" customHeight="1">
      <c r="B12" s="56"/>
      <c r="C12" s="56"/>
      <c r="D12" s="56"/>
      <c r="E12" s="56"/>
      <c r="F12" s="56"/>
      <c r="G12" s="56"/>
      <c r="H12" s="56"/>
    </row>
    <row r="13" spans="2:8" ht="19.5" customHeight="1">
      <c r="B13" s="58">
        <f t="array" ref="B13:C13">TageUndWochen+DATE(KalenderJahr,10,1)-WEEKDAY(DATE(KalenderJahr,10,1),(WochenBeginn="MONTAG")+1)+36</f>
        <v>45964</v>
      </c>
      <c r="C13" s="58">
        <v>45965</v>
      </c>
      <c r="D13" s="55" t="s">
        <v>0</v>
      </c>
      <c r="E13" s="71"/>
      <c r="F13" s="71"/>
      <c r="G13" s="71"/>
      <c r="H13" s="72"/>
    </row>
    <row r="14" spans="2:8" ht="58" customHeight="1">
      <c r="B14" s="58"/>
      <c r="C14" s="58"/>
      <c r="D14" s="7"/>
      <c r="E14" s="73"/>
      <c r="F14" s="73"/>
      <c r="G14" s="73"/>
      <c r="H14" s="74"/>
    </row>
  </sheetData>
  <mergeCells count="1">
    <mergeCell ref="E13:H14"/>
  </mergeCells>
  <conditionalFormatting sqref="B13:D13">
    <cfRule type="expression" dxfId="29" priority="1">
      <formula>AND(DAY(B13)&gt;=1,DAY(B13)&lt;=15)</formula>
    </cfRule>
  </conditionalFormatting>
  <conditionalFormatting sqref="B3:G3">
    <cfRule type="expression" dxfId="28" priority="3">
      <formula>DAY(B3)&gt;8</formula>
    </cfRule>
  </conditionalFormatting>
  <conditionalFormatting sqref="B11:H11">
    <cfRule type="expression" dxfId="27" priority="4">
      <formula>AND(DAY(B11)&gt;=1,DAY(B11)&lt;=15)</formula>
    </cfRule>
  </conditionalFormatting>
  <dataValidations count="9">
    <dataValidation allowBlank="1" showInputMessage="1" showErrorMessage="1" prompt="Automatisch ermittelter Wochentag" sqref="C2:H2" xr:uid="{00000000-0002-0000-0900-000000000000}"/>
    <dataValidation allowBlank="1" showErrorMessage="1" prompt="Das Jahr in dieser Zelle wird automatisch auf der Grundlage des im Januar-Arbeitsblatt eingegebenen Jahrs aktualisiert. Der Kalender unten weist Datumswerte für den Vor- und den Folgemonat in hellerer Schriftfarbe auf" sqref="B1" xr:uid="{00000000-0002-0000-0900-000001000000}"/>
    <dataValidation allowBlank="1" showInputMessage="1" showErrorMessage="1" prompt="Diese Zeile sowie die Zeilen 5, 7, 9, 11 und 13 enthalten Kalendertage der Woche. Wenn diese Zelle nicht die Zahl „1“ enthält, handelt es sich um einen Tag des Vormonats. Geben Sie Notizen in Zelle E13 ein" sqref="B3" xr:uid="{00000000-0002-0000-0900-000002000000}"/>
    <dataValidation allowBlank="1" showInputMessage="1" showErrorMessage="1" prompt="Diese Zeile enthält die Namen der Wochentage für diesen Kalender. Diese Zelle enthält den ersten Tag der Woche. Um den ersten Tag der Woche zu ändern, geben Sie einen neuen Wochentag in Zelle K4 des Januar-Arbeitsblatts ein" sqref="B2" xr:uid="{00000000-0002-0000-0900-000003000000}"/>
    <dataValidation allowBlank="1" showInputMessage="1" showErrorMessage="1" prompt="Monatskalender Oktober" sqref="A1" xr:uid="{00000000-0002-0000-0900-000005000000}"/>
    <dataValidation allowBlank="1" showInputMessage="1" showErrorMessage="1" prompt="Geben Sie Notizen in der Zelle rechts ein" sqref="D13:D14" xr:uid="{00000000-0002-0000-0900-000006000000}"/>
    <dataValidation allowBlank="1" showInputMessage="1" showErrorMessage="1" prompt="Geben Sie Notizen in dieser Zelle ein" sqref="E13:H14" xr:uid="{00000000-0002-0000-0900-000007000000}"/>
    <dataValidation allowBlank="1" showInputMessage="1" showErrorMessage="1" prompt="Diese Zelle sowie die Zellen 6, 8, 10, 12 und 14 sind Zellen zur Eingabe der Tagesnotizen, die zum Kalendertag in der Zelle darüber gehören" sqref="B4" xr:uid="{00000000-0002-0000-0900-000008000000}"/>
    <dataValidation allowBlank="1" showInputMessage="1" showErrorMessage="1" prompt="Das Jahr in dieser Zelle wird automatisch aktualisiert. Wählen Sie ein weiteres Jahr in Zelle K3 des Januar-Arbeitsblatts aus, um das Jahr zu ändern." sqref="C1" xr:uid="{873421E6-8E6D-4E29-8E27-EC2434AD0373}"/>
  </dataValidations>
  <printOptions horizontalCentered="1" verticalCentered="1"/>
  <pageMargins left="0.7" right="0.7" top="0.75" bottom="0.75" header="0.3" footer="0.3"/>
  <pageSetup paperSize="9" scale="83" orientation="landscape" r:id="rId1"/>
  <headerFooter differentFirst="1">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499984740745262"/>
    <pageSetUpPr fitToPage="1"/>
  </sheetPr>
  <dimension ref="B1:H14"/>
  <sheetViews>
    <sheetView showGridLines="0" zoomScale="150" zoomScaleNormal="90" workbookViewId="0">
      <selection activeCell="F20" sqref="F20"/>
    </sheetView>
  </sheetViews>
  <sheetFormatPr baseColWidth="10" defaultColWidth="8.85546875" defaultRowHeight="14"/>
  <cols>
    <col min="1" max="1" width="2.7109375" customWidth="1"/>
    <col min="2" max="2" width="18.42578125" customWidth="1"/>
    <col min="3" max="8" width="17.7109375" customWidth="1"/>
    <col min="9" max="9" width="2.7109375" customWidth="1"/>
  </cols>
  <sheetData>
    <row r="1" spans="2:8" ht="59.25" customHeight="1">
      <c r="B1" s="49" t="str">
        <f>"November "&amp;KalenderJahr</f>
        <v>November 2025</v>
      </c>
      <c r="C1" s="43"/>
      <c r="D1" s="43"/>
      <c r="E1" s="44"/>
      <c r="F1" s="44"/>
      <c r="G1" s="44"/>
      <c r="H1" s="45"/>
    </row>
    <row r="2" spans="2:8" ht="21.75" customHeight="1">
      <c r="B2" s="5" t="str">
        <f>IF(WochenBeginn="SONNTAG", "SONNTAG","MONTAG")</f>
        <v>MONTAG</v>
      </c>
      <c r="C2" s="5" t="str">
        <f t="shared" ref="C2:H2" si="0">UPPER(TEXT(C3,"TTTT"))</f>
        <v>DIENSTAG</v>
      </c>
      <c r="D2" s="5" t="str">
        <f t="shared" si="0"/>
        <v>MITTWOCH</v>
      </c>
      <c r="E2" s="5" t="str">
        <f t="shared" si="0"/>
        <v>DONNERSTAG</v>
      </c>
      <c r="F2" s="5" t="str">
        <f t="shared" si="0"/>
        <v>FREITAG</v>
      </c>
      <c r="G2" s="5" t="str">
        <f t="shared" si="0"/>
        <v>SAMSTAG</v>
      </c>
      <c r="H2" s="5" t="str">
        <f t="shared" si="0"/>
        <v>SONNTAG</v>
      </c>
    </row>
    <row r="3" spans="2:8" ht="19.5" customHeight="1">
      <c r="B3" s="56">
        <f t="array" ref="B3:H3">TageUndWochen+DATE(KalenderJahr,11,1)-WEEKDAY(DATE(KalenderJahr,11,1),(WochenBeginn="MONTAG")+1)+1</f>
        <v>45957</v>
      </c>
      <c r="C3" s="56">
        <v>45958</v>
      </c>
      <c r="D3" s="56">
        <v>45959</v>
      </c>
      <c r="E3" s="56">
        <v>45960</v>
      </c>
      <c r="F3" s="56">
        <v>45961</v>
      </c>
      <c r="G3" s="56">
        <v>45962</v>
      </c>
      <c r="H3" s="56">
        <v>45963</v>
      </c>
    </row>
    <row r="4" spans="2:8" ht="58" customHeight="1">
      <c r="B4" s="56"/>
      <c r="C4" s="56"/>
      <c r="D4" s="56"/>
      <c r="E4" s="56"/>
      <c r="F4" s="56"/>
      <c r="G4" s="56"/>
      <c r="H4" s="56"/>
    </row>
    <row r="5" spans="2:8" ht="19.5" customHeight="1">
      <c r="B5" s="61">
        <f t="array" ref="B5:H5">TageUndWochen+DATE(KalenderJahr,11,1)-WEEKDAY(DATE(KalenderJahr,11,1),(WochenBeginn="MONTAG")+1)+8</f>
        <v>45964</v>
      </c>
      <c r="C5" s="61">
        <v>45965</v>
      </c>
      <c r="D5" s="61">
        <v>45966</v>
      </c>
      <c r="E5" s="61">
        <v>45967</v>
      </c>
      <c r="F5" s="61">
        <v>45968</v>
      </c>
      <c r="G5" s="58">
        <v>45969</v>
      </c>
      <c r="H5" s="58">
        <v>45970</v>
      </c>
    </row>
    <row r="6" spans="2:8" ht="58" customHeight="1">
      <c r="B6" s="62" t="s">
        <v>9</v>
      </c>
      <c r="C6" s="61"/>
      <c r="D6" s="61"/>
      <c r="E6" s="61"/>
      <c r="F6" s="61"/>
      <c r="G6" s="58"/>
      <c r="H6" s="58"/>
    </row>
    <row r="7" spans="2:8" ht="19.5" customHeight="1">
      <c r="B7" s="56">
        <f t="array" ref="B7:H7">TageUndWochen+DATE(KalenderJahr,11,1)-WEEKDAY(DATE(KalenderJahr,11,1),(WochenBeginn="MONTAG")+1)+15</f>
        <v>45971</v>
      </c>
      <c r="C7" s="56">
        <v>45972</v>
      </c>
      <c r="D7" s="56">
        <v>45973</v>
      </c>
      <c r="E7" s="56">
        <v>45974</v>
      </c>
      <c r="F7" s="56">
        <v>45975</v>
      </c>
      <c r="G7" s="56">
        <v>45976</v>
      </c>
      <c r="H7" s="56">
        <v>45977</v>
      </c>
    </row>
    <row r="8" spans="2:8" ht="58" customHeight="1">
      <c r="B8" s="56"/>
      <c r="C8" s="76" t="s">
        <v>6</v>
      </c>
      <c r="D8" s="56"/>
      <c r="E8" s="56"/>
      <c r="F8" s="56"/>
      <c r="G8" s="56"/>
      <c r="H8" s="56"/>
    </row>
    <row r="9" spans="2:8" ht="19.5" customHeight="1">
      <c r="B9" s="58">
        <f t="array" ref="B9:H9">TageUndWochen+DATE(KalenderJahr,11,1)-WEEKDAY(DATE(KalenderJahr,11,1),(WochenBeginn="MONTAG")+1)+22</f>
        <v>45978</v>
      </c>
      <c r="C9" s="58">
        <v>45979</v>
      </c>
      <c r="D9" s="58">
        <v>45980</v>
      </c>
      <c r="E9" s="58">
        <v>45981</v>
      </c>
      <c r="F9" s="58">
        <v>45982</v>
      </c>
      <c r="G9" s="58">
        <v>45983</v>
      </c>
      <c r="H9" s="58">
        <v>45984</v>
      </c>
    </row>
    <row r="10" spans="2:8" ht="58" customHeight="1">
      <c r="B10" s="58"/>
      <c r="C10" s="58"/>
      <c r="D10" s="58"/>
      <c r="E10" s="58"/>
      <c r="F10" s="58"/>
      <c r="G10" s="58"/>
      <c r="H10" s="58"/>
    </row>
    <row r="11" spans="2:8" ht="19.5" customHeight="1">
      <c r="B11" s="56">
        <f t="array" ref="B11:H11">TageUndWochen+DATE(KalenderJahr,11,1)-WEEKDAY(DATE(KalenderJahr,11,1),(WochenBeginn="MONTAG")+1)+29</f>
        <v>45985</v>
      </c>
      <c r="C11" s="56">
        <v>45986</v>
      </c>
      <c r="D11" s="56">
        <v>45987</v>
      </c>
      <c r="E11" s="56">
        <v>45988</v>
      </c>
      <c r="F11" s="56">
        <v>45989</v>
      </c>
      <c r="G11" s="56">
        <v>45990</v>
      </c>
      <c r="H11" s="56">
        <v>45991</v>
      </c>
    </row>
    <row r="12" spans="2:8" ht="58" customHeight="1">
      <c r="B12" s="56"/>
      <c r="C12" s="56"/>
      <c r="D12" s="76" t="s">
        <v>18</v>
      </c>
      <c r="E12" s="56"/>
      <c r="F12" s="56"/>
      <c r="G12" s="56"/>
      <c r="H12" s="56"/>
    </row>
    <row r="13" spans="2:8" ht="19.5" customHeight="1">
      <c r="B13" s="58">
        <f t="array" ref="B13:C13">TageUndWochen+DATE(KalenderJahr,11,1)-WEEKDAY(DATE(KalenderJahr,11,1),(WochenBeginn="MONTAG")+1)+36</f>
        <v>45992</v>
      </c>
      <c r="C13" s="58">
        <v>45993</v>
      </c>
      <c r="D13" s="55" t="s">
        <v>0</v>
      </c>
      <c r="E13" s="71"/>
      <c r="F13" s="71"/>
      <c r="G13" s="71"/>
      <c r="H13" s="72"/>
    </row>
    <row r="14" spans="2:8" ht="58" customHeight="1">
      <c r="B14" s="58"/>
      <c r="C14" s="58"/>
      <c r="D14" s="7"/>
      <c r="E14" s="73"/>
      <c r="F14" s="73"/>
      <c r="G14" s="73"/>
      <c r="H14" s="74"/>
    </row>
  </sheetData>
  <mergeCells count="1">
    <mergeCell ref="E13:H14"/>
  </mergeCells>
  <conditionalFormatting sqref="B13:D13">
    <cfRule type="expression" dxfId="26" priority="1">
      <formula>AND(DAY(B13)&gt;=1,DAY(B13)&lt;=15)</formula>
    </cfRule>
  </conditionalFormatting>
  <conditionalFormatting sqref="B3:G3">
    <cfRule type="expression" dxfId="25" priority="4">
      <formula>DAY(B3)&gt;8</formula>
    </cfRule>
  </conditionalFormatting>
  <conditionalFormatting sqref="B11:H11">
    <cfRule type="expression" dxfId="24" priority="5">
      <formula>AND(DAY(B11)&gt;=1,DAY(B11)&lt;=15)</formula>
    </cfRule>
  </conditionalFormatting>
  <dataValidations count="9">
    <dataValidation allowBlank="1" showInputMessage="1" showErrorMessage="1" prompt="Automatisch ermittelter Wochentag" sqref="C2:H2" xr:uid="{00000000-0002-0000-0A00-000000000000}"/>
    <dataValidation allowBlank="1" showErrorMessage="1" prompt="Das Jahr in dieser Zelle wird automatisch auf der Grundlage des im Januar-Arbeitsblatt eingegebenen Jahrs aktualisiert. Der Kalender unten weist Datumswerte für den Vor- und den Folgemonat in hellerer Schriftfarbe auf" sqref="B1" xr:uid="{00000000-0002-0000-0A00-000001000000}"/>
    <dataValidation allowBlank="1" showInputMessage="1" showErrorMessage="1" prompt="Diese Zeile sowie die Zeilen 5, 7, 9, 11 und 13 enthalten Kalendertage der Woche. Wenn diese Zelle nicht die Zahl „1“ enthält, handelt es sich um einen Tag des Vormonats. Geben Sie Notizen in Zelle E13 ein" sqref="B3" xr:uid="{00000000-0002-0000-0A00-000002000000}"/>
    <dataValidation allowBlank="1" showInputMessage="1" showErrorMessage="1" prompt="Diese Zeile enthält die Namen der Wochentage für diesen Kalender. Diese Zelle enthält den ersten Tag der Woche. Um den ersten Tag der Woche zu ändern, geben Sie einen neuen Wochentag in Zelle K4 des Januar-Arbeitsblatts ein" sqref="B2" xr:uid="{00000000-0002-0000-0A00-000003000000}"/>
    <dataValidation allowBlank="1" showInputMessage="1" showErrorMessage="1" prompt="Monatskalender November" sqref="A1" xr:uid="{00000000-0002-0000-0A00-000005000000}"/>
    <dataValidation allowBlank="1" showInputMessage="1" showErrorMessage="1" prompt="Geben Sie Notizen in der Zelle rechts ein" sqref="D13:D14" xr:uid="{00000000-0002-0000-0A00-000006000000}"/>
    <dataValidation allowBlank="1" showInputMessage="1" showErrorMessage="1" prompt="Geben Sie Notizen in dieser Zelle ein" sqref="E13:H14" xr:uid="{00000000-0002-0000-0A00-000007000000}"/>
    <dataValidation allowBlank="1" showInputMessage="1" showErrorMessage="1" prompt="Diese Zelle sowie die Zellen 6, 8, 10, 12 und 14 sind Zellen zur Eingabe der Tagesnotizen, die zum Kalendertag in der Zelle darüber gehören" sqref="B4" xr:uid="{00000000-0002-0000-0A00-000008000000}"/>
    <dataValidation allowBlank="1" showInputMessage="1" showErrorMessage="1" prompt="Das Jahr in dieser Zelle wird automatisch aktualisiert. Wählen Sie ein weiteres Jahr in Zelle K3 des Januar-Arbeitsblatts aus, um das Jahr zu ändern." sqref="C1" xr:uid="{3A4E290F-6134-4539-A45D-9C6B0C71CC5F}"/>
  </dataValidations>
  <printOptions horizontalCentered="1" verticalCentered="1"/>
  <pageMargins left="0.7" right="0.7" top="0.75" bottom="0.75" header="0.3" footer="0.3"/>
  <pageSetup paperSize="9" scale="83" orientation="landscape" r:id="rId1"/>
  <headerFooter differentFirst="1">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6" tint="-0.249977111117893"/>
    <pageSetUpPr fitToPage="1"/>
  </sheetPr>
  <dimension ref="B1:H14"/>
  <sheetViews>
    <sheetView showGridLines="0" zoomScale="150" zoomScaleNormal="90" workbookViewId="0">
      <selection activeCell="E6" sqref="E6"/>
    </sheetView>
  </sheetViews>
  <sheetFormatPr baseColWidth="10" defaultColWidth="8.85546875" defaultRowHeight="14"/>
  <cols>
    <col min="1" max="1" width="2.7109375" customWidth="1"/>
    <col min="2" max="2" width="18.42578125" customWidth="1"/>
    <col min="3" max="8" width="17.7109375" customWidth="1"/>
    <col min="9" max="9" width="2.7109375" customWidth="1"/>
  </cols>
  <sheetData>
    <row r="1" spans="2:8" ht="59.25" customHeight="1">
      <c r="B1" s="50" t="str">
        <f>"Dezember "&amp;KalenderJahr</f>
        <v>Dezember 2025</v>
      </c>
      <c r="C1" s="51"/>
      <c r="D1" s="51"/>
      <c r="E1" s="52"/>
      <c r="F1" s="52"/>
      <c r="G1" s="52"/>
      <c r="H1" s="53"/>
    </row>
    <row r="2" spans="2:8" ht="21.75" customHeight="1">
      <c r="B2" s="5" t="str">
        <f>IF(WochenBeginn="SONNTAG", "SONNTAG","MONTAG")</f>
        <v>MONTAG</v>
      </c>
      <c r="C2" s="5" t="str">
        <f t="shared" ref="C2:H2" si="0">UPPER(TEXT(C3,"TTTT"))</f>
        <v>DIENSTAG</v>
      </c>
      <c r="D2" s="5" t="str">
        <f t="shared" si="0"/>
        <v>MITTWOCH</v>
      </c>
      <c r="E2" s="5" t="str">
        <f t="shared" si="0"/>
        <v>DONNERSTAG</v>
      </c>
      <c r="F2" s="5" t="str">
        <f t="shared" si="0"/>
        <v>FREITAG</v>
      </c>
      <c r="G2" s="5" t="str">
        <f t="shared" si="0"/>
        <v>SAMSTAG</v>
      </c>
      <c r="H2" s="5" t="str">
        <f t="shared" si="0"/>
        <v>SONNTAG</v>
      </c>
    </row>
    <row r="3" spans="2:8" ht="19.5" customHeight="1">
      <c r="B3" s="56">
        <f t="array" ref="B3:H3">TageUndWochen+DATE(KalenderJahr,12,1)-WEEKDAY(DATE(KalenderJahr,12,1),(WochenBeginn="MONTAG")+1)+1</f>
        <v>45992</v>
      </c>
      <c r="C3" s="56">
        <v>45993</v>
      </c>
      <c r="D3" s="56">
        <v>45994</v>
      </c>
      <c r="E3" s="56">
        <v>45995</v>
      </c>
      <c r="F3" s="56">
        <v>45996</v>
      </c>
      <c r="G3" s="56">
        <v>45997</v>
      </c>
      <c r="H3" s="56">
        <v>45998</v>
      </c>
    </row>
    <row r="4" spans="2:8" ht="58" customHeight="1">
      <c r="B4" s="56"/>
      <c r="C4" s="56"/>
      <c r="D4" s="56"/>
      <c r="E4" s="76" t="s">
        <v>22</v>
      </c>
      <c r="F4" s="56"/>
      <c r="G4" s="56"/>
      <c r="H4" s="56"/>
    </row>
    <row r="5" spans="2:8" ht="19.5" customHeight="1">
      <c r="B5" s="58">
        <f t="array" ref="B5:H5">TageUndWochen+DATE(KalenderJahr,12,1)-WEEKDAY(DATE(KalenderJahr,12,1),(WochenBeginn="MONTAG")+1)+8</f>
        <v>45999</v>
      </c>
      <c r="C5" s="58">
        <v>46000</v>
      </c>
      <c r="D5" s="58">
        <v>46001</v>
      </c>
      <c r="E5" s="58">
        <v>46002</v>
      </c>
      <c r="F5" s="58">
        <v>46003</v>
      </c>
      <c r="G5" s="58">
        <v>46004</v>
      </c>
      <c r="H5" s="58">
        <v>46005</v>
      </c>
    </row>
    <row r="6" spans="2:8" ht="58" customHeight="1">
      <c r="B6" s="58"/>
      <c r="C6" s="58"/>
      <c r="D6" s="58"/>
      <c r="E6" s="78" t="s">
        <v>25</v>
      </c>
      <c r="F6" s="58"/>
      <c r="G6" s="58"/>
      <c r="H6" s="58"/>
    </row>
    <row r="7" spans="2:8" ht="19.5" customHeight="1">
      <c r="B7" s="56">
        <f t="array" ref="B7:H7">TageUndWochen+DATE(KalenderJahr,12,1)-WEEKDAY(DATE(KalenderJahr,12,1),(WochenBeginn="MONTAG")+1)+15</f>
        <v>46006</v>
      </c>
      <c r="C7" s="56">
        <v>46007</v>
      </c>
      <c r="D7" s="56">
        <v>46008</v>
      </c>
      <c r="E7" s="56">
        <v>46009</v>
      </c>
      <c r="F7" s="56">
        <v>46010</v>
      </c>
      <c r="G7" s="56">
        <v>46011</v>
      </c>
      <c r="H7" s="56">
        <v>46012</v>
      </c>
    </row>
    <row r="8" spans="2:8" ht="58" customHeight="1">
      <c r="B8" s="56"/>
      <c r="C8" s="56"/>
      <c r="D8" s="56"/>
      <c r="E8" s="56"/>
      <c r="F8" s="56"/>
      <c r="G8" s="56"/>
      <c r="H8" s="56"/>
    </row>
    <row r="9" spans="2:8" ht="19.5" customHeight="1">
      <c r="B9" s="58">
        <f t="array" ref="B9:H9">TageUndWochen+DATE(KalenderJahr,12,1)-WEEKDAY(DATE(KalenderJahr,12,1),(WochenBeginn="MONTAG")+1)+22</f>
        <v>46013</v>
      </c>
      <c r="C9" s="58">
        <v>46014</v>
      </c>
      <c r="D9" s="58">
        <v>46015</v>
      </c>
      <c r="E9" s="58">
        <v>46016</v>
      </c>
      <c r="F9" s="58">
        <v>46017</v>
      </c>
      <c r="G9" s="58">
        <v>46018</v>
      </c>
      <c r="H9" s="58">
        <v>46019</v>
      </c>
    </row>
    <row r="10" spans="2:8" ht="58" customHeight="1">
      <c r="B10" s="61" t="s">
        <v>10</v>
      </c>
      <c r="C10" s="61"/>
      <c r="D10" s="61"/>
      <c r="E10" s="61"/>
      <c r="F10" s="61"/>
      <c r="G10" s="61"/>
      <c r="H10" s="61"/>
    </row>
    <row r="11" spans="2:8" ht="19.5" customHeight="1">
      <c r="B11" s="63">
        <f t="array" ref="B11:H11">TageUndWochen+DATE(KalenderJahr,12,1)-WEEKDAY(DATE(KalenderJahr,12,1),(WochenBeginn="MONTAG")+1)+29</f>
        <v>46020</v>
      </c>
      <c r="C11" s="63">
        <v>46021</v>
      </c>
      <c r="D11" s="63">
        <v>46022</v>
      </c>
      <c r="E11" s="63">
        <v>46023</v>
      </c>
      <c r="F11" s="63">
        <v>46024</v>
      </c>
      <c r="G11" s="63">
        <v>46025</v>
      </c>
      <c r="H11" s="63">
        <v>46026</v>
      </c>
    </row>
    <row r="12" spans="2:8" ht="58" customHeight="1">
      <c r="B12" s="63"/>
      <c r="C12" s="63"/>
      <c r="D12" s="63"/>
      <c r="E12" s="63"/>
      <c r="F12" s="63"/>
      <c r="G12" s="63"/>
      <c r="H12" s="63"/>
    </row>
    <row r="13" spans="2:8" ht="19.5" customHeight="1">
      <c r="B13" s="58">
        <f t="array" ref="B13:C13">TageUndWochen+DATE(KalenderJahr,12,1)-WEEKDAY(DATE(KalenderJahr,12,1),(WochenBeginn="MONTAG")+1)+36</f>
        <v>46027</v>
      </c>
      <c r="C13" s="58">
        <v>46028</v>
      </c>
      <c r="D13" s="55" t="s">
        <v>0</v>
      </c>
      <c r="E13" s="71"/>
      <c r="F13" s="71"/>
      <c r="G13" s="71"/>
      <c r="H13" s="72"/>
    </row>
    <row r="14" spans="2:8" ht="58" customHeight="1">
      <c r="B14" s="58"/>
      <c r="C14" s="58"/>
      <c r="D14" s="7"/>
      <c r="E14" s="73"/>
      <c r="F14" s="73"/>
      <c r="G14" s="73"/>
      <c r="H14" s="74"/>
    </row>
  </sheetData>
  <mergeCells count="1">
    <mergeCell ref="E13:H14"/>
  </mergeCells>
  <conditionalFormatting sqref="B13:D13">
    <cfRule type="expression" dxfId="23" priority="1">
      <formula>AND(DAY(B13)&gt;=1,DAY(B13)&lt;=15)</formula>
    </cfRule>
  </conditionalFormatting>
  <conditionalFormatting sqref="B3:G3">
    <cfRule type="expression" dxfId="22" priority="3">
      <formula>DAY(B3)&gt;8</formula>
    </cfRule>
  </conditionalFormatting>
  <conditionalFormatting sqref="B11:H11">
    <cfRule type="expression" dxfId="21" priority="4">
      <formula>AND(DAY(B11)&gt;=1,DAY(B11)&lt;=15)</formula>
    </cfRule>
  </conditionalFormatting>
  <dataValidations count="9">
    <dataValidation allowBlank="1" showInputMessage="1" showErrorMessage="1" prompt="Automatisch ermittelter Wochentag" sqref="C2:H2" xr:uid="{00000000-0002-0000-0B00-000000000000}"/>
    <dataValidation allowBlank="1" showErrorMessage="1" prompt="Das Jahr in dieser Zelle wird automatisch auf der Grundlage des im Januar-Arbeitsblatt eingegebenen Jahrs aktualisiert. Der Kalender unten weist Datumswerte für den Vor- und den Folgemonat in hellerer Schriftfarbe auf" sqref="B1" xr:uid="{00000000-0002-0000-0B00-000001000000}"/>
    <dataValidation allowBlank="1" showInputMessage="1" showErrorMessage="1" prompt="Diese Zeile sowie die Zeilen 5, 7, 9, 11 und 13 enthalten Kalendertage der Woche. Wenn diese Zelle nicht die Zahl „1“ enthält, handelt es sich um einen Tag des Vormonats. Geben Sie Notizen in Zelle E13 ein" sqref="B3" xr:uid="{00000000-0002-0000-0B00-000002000000}"/>
    <dataValidation allowBlank="1" showInputMessage="1" showErrorMessage="1" prompt="Diese Zeile enthält die Namen der Wochentage für diesen Kalender. Diese Zelle enthält den ersten Tag der Woche. Um den ersten Tag der Woche zu ändern, geben Sie einen neuen Wochentag in Zelle K4 des Januar-Arbeitsblatts ein" sqref="B2" xr:uid="{00000000-0002-0000-0B00-000003000000}"/>
    <dataValidation allowBlank="1" showInputMessage="1" showErrorMessage="1" prompt="Monatskalender Dezember" sqref="A1" xr:uid="{00000000-0002-0000-0B00-000005000000}"/>
    <dataValidation allowBlank="1" showInputMessage="1" showErrorMessage="1" prompt="Geben Sie Notizen in der Zelle rechts ein" sqref="D13:D14" xr:uid="{00000000-0002-0000-0B00-000006000000}"/>
    <dataValidation allowBlank="1" showInputMessage="1" showErrorMessage="1" prompt="Geben Sie Notizen in dieser Zelle ein" sqref="E13:H14" xr:uid="{00000000-0002-0000-0B00-000007000000}"/>
    <dataValidation allowBlank="1" showInputMessage="1" showErrorMessage="1" prompt="Diese Zelle sowie die Zellen 6, 8, 10, 12 und 14 sind Zellen zur Eingabe der Tagesnotizen, die zum Kalendertag in der Zelle darüber gehören" sqref="B4" xr:uid="{00000000-0002-0000-0B00-000008000000}"/>
    <dataValidation allowBlank="1" showInputMessage="1" showErrorMessage="1" prompt="Das Jahr in dieser Zelle wird automatisch aktualisiert. Wählen Sie ein weiteres Jahr in Zelle K3 des Januar-Arbeitsblatts aus, um das Jahr zu ändern." sqref="C1" xr:uid="{0ED9C6F5-D117-4D38-BF48-93FAA0D1B91E}"/>
  </dataValidations>
  <printOptions horizontalCentered="1" verticalCentered="1"/>
  <pageMargins left="0.7" right="0.7" top="0.75" bottom="0.75" header="0.3" footer="0.3"/>
  <pageSetup paperSize="9" scale="83" orientation="landscape" r:id="rId1"/>
  <headerFooter differentFirst="1">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5A9BF-5F55-F048-A597-A738DF91A93A}">
  <sheetPr>
    <tabColor theme="6"/>
    <pageSetUpPr autoPageBreaks="0" fitToPage="1"/>
  </sheetPr>
  <dimension ref="A1:K14"/>
  <sheetViews>
    <sheetView showGridLines="0" zoomScaleNormal="90" workbookViewId="0">
      <selection activeCell="E8" sqref="E8"/>
    </sheetView>
  </sheetViews>
  <sheetFormatPr baseColWidth="10" defaultColWidth="8.85546875" defaultRowHeight="14"/>
  <cols>
    <col min="1" max="1" width="2.7109375" customWidth="1"/>
    <col min="2" max="2" width="18.42578125" customWidth="1"/>
    <col min="3" max="8" width="17.7109375" customWidth="1"/>
    <col min="9" max="9" width="2.7109375" customWidth="1"/>
    <col min="10" max="10" width="13.5703125" customWidth="1"/>
    <col min="11" max="11" width="13.7109375" customWidth="1"/>
  </cols>
  <sheetData>
    <row r="1" spans="1:11" s="1" customFormat="1" ht="60" customHeight="1">
      <c r="A1"/>
      <c r="B1" s="13" t="str">
        <f>"Januar "&amp;KalenderJahr</f>
        <v>Januar 2026</v>
      </c>
      <c r="C1" s="14"/>
      <c r="D1" s="14"/>
      <c r="E1" s="15"/>
      <c r="F1" s="15"/>
      <c r="G1" s="15"/>
      <c r="H1" s="16"/>
    </row>
    <row r="2" spans="1:11" s="2" customFormat="1" ht="21.75" customHeight="1">
      <c r="A2"/>
      <c r="B2" s="5" t="str">
        <f>WochenBeginn</f>
        <v>MONTAG</v>
      </c>
      <c r="C2" s="5" t="str">
        <f t="shared" ref="C2:H2" si="0">UPPER(TEXT(C3,"TTTT"))</f>
        <v>DIENSTAG</v>
      </c>
      <c r="D2" s="5" t="str">
        <f t="shared" si="0"/>
        <v>MITTWOCH</v>
      </c>
      <c r="E2" s="5" t="str">
        <f t="shared" si="0"/>
        <v>DONNERSTAG</v>
      </c>
      <c r="F2" s="5" t="str">
        <f t="shared" si="0"/>
        <v>FREITAG</v>
      </c>
      <c r="G2" s="5" t="str">
        <f t="shared" si="0"/>
        <v>SAMSTAG</v>
      </c>
      <c r="H2" s="5" t="str">
        <f t="shared" si="0"/>
        <v>SONNTAG</v>
      </c>
      <c r="J2" s="75" t="s">
        <v>1</v>
      </c>
      <c r="K2" s="75"/>
    </row>
    <row r="3" spans="1:11" s="3" customFormat="1" ht="19.5" customHeight="1">
      <c r="A3"/>
      <c r="B3" s="56">
        <f t="array" ref="B3:H3">TageUndWochen+DATE(KalenderJahr,1,1)-WEEKDAY(DATE(KalenderJahr,1,1),(WochenBeginn="MONTAG")+1)+1</f>
        <v>46020</v>
      </c>
      <c r="C3" s="56">
        <v>46021</v>
      </c>
      <c r="D3" s="56">
        <v>46022</v>
      </c>
      <c r="E3" s="56">
        <v>46023</v>
      </c>
      <c r="F3" s="56">
        <v>46024</v>
      </c>
      <c r="G3" s="56">
        <v>46025</v>
      </c>
      <c r="H3" s="56">
        <v>46026</v>
      </c>
      <c r="J3" s="6" t="s">
        <v>2</v>
      </c>
      <c r="K3" s="8">
        <v>2026</v>
      </c>
    </row>
    <row r="4" spans="1:11" ht="58" customHeight="1">
      <c r="B4" s="63"/>
      <c r="C4" s="63"/>
      <c r="D4" s="63"/>
      <c r="E4" s="63"/>
      <c r="F4" s="63"/>
      <c r="G4" s="63"/>
      <c r="H4" s="63"/>
      <c r="J4" s="9" t="s">
        <v>3</v>
      </c>
      <c r="K4" s="10" t="s">
        <v>4</v>
      </c>
    </row>
    <row r="5" spans="1:11" s="3" customFormat="1" ht="19.5" customHeight="1">
      <c r="A5"/>
      <c r="B5" s="64">
        <f t="array" ref="B5:H5">TageUndWochen+DATE(KalenderJahr,1,1)-WEEKDAY(DATE(KalenderJahr,1,1),(WochenBeginn="MONTAG")+1)+8</f>
        <v>46027</v>
      </c>
      <c r="C5" s="57">
        <v>46028</v>
      </c>
      <c r="D5" s="57">
        <v>46029</v>
      </c>
      <c r="E5" s="57">
        <v>46030</v>
      </c>
      <c r="F5" s="57">
        <v>46031</v>
      </c>
      <c r="G5" s="57">
        <v>46032</v>
      </c>
      <c r="H5" s="57">
        <v>46033</v>
      </c>
    </row>
    <row r="6" spans="1:11" ht="58" customHeight="1">
      <c r="B6" s="64"/>
      <c r="C6" s="57"/>
      <c r="D6" s="57"/>
      <c r="E6" s="57"/>
      <c r="F6" s="57"/>
      <c r="G6" s="57"/>
      <c r="H6" s="57"/>
      <c r="J6" s="4"/>
    </row>
    <row r="7" spans="1:11" s="3" customFormat="1" ht="19.5" customHeight="1">
      <c r="A7"/>
      <c r="B7" s="56">
        <f t="array" ref="B7:H7">TageUndWochen+DATE(KalenderJahr,1,1)-WEEKDAY(DATE(KalenderJahr,1,1),(WochenBeginn="MONTAG")+1)+15</f>
        <v>46034</v>
      </c>
      <c r="C7" s="56">
        <v>46035</v>
      </c>
      <c r="D7" s="56">
        <v>46036</v>
      </c>
      <c r="E7" s="56">
        <v>46037</v>
      </c>
      <c r="F7" s="56">
        <v>46038</v>
      </c>
      <c r="G7" s="56">
        <v>46039</v>
      </c>
      <c r="H7" s="56">
        <v>46040</v>
      </c>
      <c r="J7" s="4"/>
    </row>
    <row r="8" spans="1:11" ht="58" customHeight="1">
      <c r="B8" s="56"/>
      <c r="C8" s="56"/>
      <c r="D8" s="76" t="s">
        <v>20</v>
      </c>
      <c r="E8" s="76" t="s">
        <v>21</v>
      </c>
      <c r="F8" s="56"/>
      <c r="G8" s="56"/>
      <c r="H8" s="56"/>
    </row>
    <row r="9" spans="1:11" s="3" customFormat="1" ht="19.5" customHeight="1">
      <c r="A9"/>
      <c r="B9" s="58">
        <f t="array" ref="B9:H9">TageUndWochen+DATE(KalenderJahr,1,1)-WEEKDAY(DATE(KalenderJahr,1,1),(WochenBeginn="MONTAG")+1)+22</f>
        <v>46041</v>
      </c>
      <c r="C9" s="58">
        <v>46042</v>
      </c>
      <c r="D9" s="58">
        <v>46043</v>
      </c>
      <c r="E9" s="58">
        <v>46044</v>
      </c>
      <c r="F9" s="58">
        <v>46045</v>
      </c>
      <c r="G9" s="58">
        <v>46046</v>
      </c>
      <c r="H9" s="58">
        <v>46047</v>
      </c>
    </row>
    <row r="10" spans="1:11" ht="58" customHeight="1">
      <c r="B10" s="58"/>
      <c r="C10" s="58"/>
      <c r="D10" s="58"/>
      <c r="E10" s="58"/>
      <c r="F10" s="58"/>
      <c r="G10" s="58"/>
      <c r="H10" s="58"/>
    </row>
    <row r="11" spans="1:11" s="3" customFormat="1" ht="19.5" customHeight="1">
      <c r="A11"/>
      <c r="B11" s="56">
        <f t="array" ref="B11:H11">TageUndWochen+DATE(KalenderJahr,1,1)-WEEKDAY(DATE(KalenderJahr,1,1),(WochenBeginn="MONTAG")+1)+29</f>
        <v>46048</v>
      </c>
      <c r="C11" s="56">
        <v>46049</v>
      </c>
      <c r="D11" s="56">
        <v>46050</v>
      </c>
      <c r="E11" s="56">
        <v>46051</v>
      </c>
      <c r="F11" s="56">
        <v>46052</v>
      </c>
      <c r="G11" s="56">
        <v>46053</v>
      </c>
      <c r="H11" s="56">
        <v>46054</v>
      </c>
    </row>
    <row r="12" spans="1:11" ht="58" customHeight="1">
      <c r="B12" s="56"/>
      <c r="C12" s="56"/>
      <c r="D12" s="56"/>
      <c r="E12" s="56"/>
      <c r="F12" s="56"/>
      <c r="G12" s="56"/>
      <c r="H12" s="56"/>
    </row>
    <row r="13" spans="1:11" s="3" customFormat="1" ht="19.5" customHeight="1">
      <c r="A13"/>
      <c r="B13" s="58">
        <f t="array" ref="B13:C13">TageUndWochen+DATE(KalenderJahr,1,1)-WEEKDAY(DATE(KalenderJahr,1,1),(WochenBeginn="MONTAG")+1)+36</f>
        <v>46055</v>
      </c>
      <c r="C13" s="58">
        <v>46056</v>
      </c>
      <c r="D13" s="55" t="s">
        <v>0</v>
      </c>
      <c r="E13" s="71"/>
      <c r="F13" s="71"/>
      <c r="G13" s="71"/>
      <c r="H13" s="72"/>
    </row>
    <row r="14" spans="1:11" ht="58" customHeight="1">
      <c r="B14" s="58"/>
      <c r="C14" s="58"/>
      <c r="D14" s="7"/>
      <c r="E14" s="73"/>
      <c r="F14" s="73"/>
      <c r="G14" s="73"/>
      <c r="H14" s="74"/>
    </row>
  </sheetData>
  <mergeCells count="2">
    <mergeCell ref="E13:H14"/>
    <mergeCell ref="J2:K2"/>
  </mergeCells>
  <conditionalFormatting sqref="B13:D13">
    <cfRule type="expression" dxfId="20" priority="1">
      <formula>AND(DAY(B13)&gt;=1,DAY(B13)&lt;=15)</formula>
    </cfRule>
  </conditionalFormatting>
  <conditionalFormatting sqref="B3:G3">
    <cfRule type="expression" dxfId="19" priority="2">
      <formula>DAY(B3)&gt;8</formula>
    </cfRule>
  </conditionalFormatting>
  <conditionalFormatting sqref="B11:H11">
    <cfRule type="expression" dxfId="18" priority="3">
      <formula>AND(DAY(B11)&gt;=1,DAY(B11)&lt;=15)</formula>
    </cfRule>
  </conditionalFormatting>
  <dataValidations count="14">
    <dataValidation allowBlank="1" showInputMessage="1" showErrorMessage="1" prompt="Das Jahr in dieser Zelle wird automatisch aktualisiert. Wählen Sie ein weiteres Jahr in Zelle K3 aus, um das Jahr zu ändern." sqref="C1" xr:uid="{68DB1B5F-672F-42EA-B173-279D18DF96BF}"/>
    <dataValidation allowBlank="1" showInputMessage="1" showErrorMessage="1" prompt="Geben Sie Notizen in die Zelle rechts ein" sqref="D13:D14" xr:uid="{00000000-0002-0000-0000-00000D000000}"/>
    <dataValidation allowBlank="1" showInputMessage="1" showErrorMessage="1" prompt="Geben Sie Notizen in dieser Zelle ein" sqref="E13:H14" xr:uid="{00000000-0002-0000-0000-00000C000000}"/>
    <dataValidation allowBlank="1" showInputMessage="1" showErrorMessage="1" prompt="Diese Zelle und die Zellen 6, 8, 10, 12 und 14 sind Zellen zur Eingabe der Tagesnotizen, die sich auf den Kalendertag in der Zelle darüber beziehen" sqref="B4" xr:uid="{00000000-0002-0000-0000-00000B000000}"/>
    <dataValidation allowBlank="1" showInputMessage="1" showErrorMessage="1" prompt="Automatisch ermittelter Wochentag" sqref="C2:H2" xr:uid="{00000000-0002-0000-0000-00000A000000}"/>
    <dataValidation allowBlank="1" showErrorMessage="1" prompt="Das Jahr in dieser Zelle wird automatisch auf der Grundlage des in Zelle K2 eingegebenen Jahrs aktualisiert. Der Kalender unten weist Datumswerte für den Vor- und den Folgemonat in hellerer Schriftfarbe auf" sqref="B1" xr:uid="{00000000-0002-0000-0000-000009000000}"/>
    <dataValidation allowBlank="1" showInputMessage="1" showErrorMessage="1" prompt="Diese Zeile sowie die Zeilen 5, 7, 9, 11 und 13 enthalten Kalendertage der Woche. Wenn diese Zelle nicht die Zahl „1“ enthält, handelt es sich um einen Tag des Vormonats. Geben Sie Notizen in Zelle E13 ein" sqref="B3" xr:uid="{00000000-0002-0000-0000-000008000000}"/>
    <dataValidation allowBlank="1" showInputMessage="1" showErrorMessage="1" prompt="Diese Zeile enthält die Namen der Wochentage für diesen Kalender. Diese Zelle enthält den ersten Tag der Woche. Um den ersten Tag der Woche zu ändern, geben Sie einen neuen Wochentag in Zelle K4 ein" sqref="B2" xr:uid="{00000000-0002-0000-0000-000007000000}"/>
    <dataValidation allowBlank="1" showInputMessage="1" showErrorMessage="1" prompt="Geben Sie in diese Zelle das Jahr ein" sqref="K3" xr:uid="{00000000-0002-0000-0000-000006000000}"/>
    <dataValidation allowBlank="1" showInputMessage="1" showErrorMessage="1" prompt="Wählen Sie den ersten Tag der Woche in der Zelle rechts aus" sqref="J4" xr:uid="{00000000-0002-0000-0000-000005000000}"/>
    <dataValidation allowBlank="1" showInputMessage="1" showErrorMessage="1" prompt="Geben Sie das Jahr in die Zelle rechts ein." sqref="J3" xr:uid="{00000000-0002-0000-0000-000004000000}"/>
    <dataValidation allowBlank="1" showInputMessage="1" showErrorMessage="1" prompt="Geben Sie das Jahr ein und wählen Sie den ersten Tag des Kalenders in den Zellen unten aus. Diese Zellen mit Kalendereinstellungen werden nicht gedruckt." sqref="J2" xr:uid="{00000000-0002-0000-0000-000003000000}"/>
    <dataValidation allowBlank="1" showInputMessage="1" showErrorMessage="1" prompt="Erstellen Sie in dieser Arbeitsmappe benutzerdefinierte Monatskalender. Passen Sie das Jahr und den ersten Tag der Woche für alle Monate auf diesem Januar-Arbeitsblatt an. Jeder Monat befindet sich auf einem separaten Arbeitsblatt" sqref="A1" xr:uid="{00000000-0002-0000-0000-000001000000}"/>
    <dataValidation type="list" errorStyle="warning" allowBlank="1" showInputMessage="1" showErrorMessage="1" error="Wählen Sie einen Tag in der Liste aus. Wählen Sie ABBRECHEN aus, und drücken Sie dann ALT+NACH-UNTEN, um einen Tag in der Dropdownliste auszuwählen" prompt="Wählen Sie den ersten Tag der Woche in dieser Zelle aus. Drücken Sie ALT+NACH-UNTEN, um die Dropdownliste zu öffnen, und dann die EINGABETASTE, um den ersten Tag der Woche auszuwählen." sqref="K4" xr:uid="{00000000-0002-0000-0000-000000000000}">
      <formula1>"SONNTAG,MONTAG"</formula1>
    </dataValidation>
  </dataValidations>
  <printOptions horizontalCentered="1" verticalCentered="1"/>
  <pageMargins left="0.7" right="0.7" top="0.75" bottom="0.75" header="0.3" footer="0.3"/>
  <pageSetup paperSize="9" orientation="landscape" r:id="rId1"/>
  <headerFooter differentFirst="1" alignWithMargins="0">
    <oddFooter>Page &amp;P of &amp;N</oddFooter>
  </headerFooter>
  <customProperties>
    <customPr name="SheetChange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4F166-8D78-C047-AF27-9F6F0A01A3AC}">
  <sheetPr>
    <tabColor theme="6" tint="0.39997558519241921"/>
    <pageSetUpPr fitToPage="1"/>
  </sheetPr>
  <dimension ref="A1:H14"/>
  <sheetViews>
    <sheetView showGridLines="0" tabSelected="1" zoomScale="134" zoomScaleNormal="90" workbookViewId="0">
      <selection activeCell="E12" sqref="E12"/>
    </sheetView>
  </sheetViews>
  <sheetFormatPr baseColWidth="10" defaultColWidth="8.85546875" defaultRowHeight="14"/>
  <cols>
    <col min="1" max="1" width="2.7109375" customWidth="1"/>
    <col min="2" max="2" width="18.42578125" customWidth="1"/>
    <col min="3" max="8" width="17.7109375" customWidth="1"/>
    <col min="9" max="9" width="2.7109375" customWidth="1"/>
    <col min="10" max="10" width="10.7109375" customWidth="1"/>
  </cols>
  <sheetData>
    <row r="1" spans="1:8" s="1" customFormat="1" ht="59.25" customHeight="1">
      <c r="A1"/>
      <c r="B1" s="21" t="str">
        <f>"Februar "&amp;KalenderJahr</f>
        <v>Februar 2026</v>
      </c>
      <c r="C1" s="22"/>
      <c r="D1" s="22"/>
      <c r="E1" s="23"/>
      <c r="F1" s="23"/>
      <c r="G1" s="23"/>
      <c r="H1" s="24"/>
    </row>
    <row r="2" spans="1:8" s="2" customFormat="1" ht="21.75" customHeight="1">
      <c r="A2"/>
      <c r="B2" s="5" t="str">
        <f>IF(WochenBeginn="SONNTAG", "SONNTAG","MONTAG")</f>
        <v>MONTAG</v>
      </c>
      <c r="C2" s="5" t="str">
        <f t="shared" ref="C2:H2" si="0">UPPER(TEXT(C3,"TTTT"))</f>
        <v>DIENSTAG</v>
      </c>
      <c r="D2" s="5" t="str">
        <f t="shared" si="0"/>
        <v>MITTWOCH</v>
      </c>
      <c r="E2" s="5" t="str">
        <f t="shared" si="0"/>
        <v>DONNERSTAG</v>
      </c>
      <c r="F2" s="5" t="str">
        <f t="shared" si="0"/>
        <v>FREITAG</v>
      </c>
      <c r="G2" s="5" t="str">
        <f t="shared" si="0"/>
        <v>SAMSTAG</v>
      </c>
      <c r="H2" s="5" t="str">
        <f t="shared" si="0"/>
        <v>SONNTAG</v>
      </c>
    </row>
    <row r="3" spans="1:8" s="3" customFormat="1" ht="19.5" customHeight="1">
      <c r="A3"/>
      <c r="B3" s="56">
        <f t="array" ref="B3:H3">TageUndWochen+DATE(KalenderJahr,2,1)-WEEKDAY(DATE(KalenderJahr,2,1),(WochenBeginn="MONTAG")+1)+1</f>
        <v>46048</v>
      </c>
      <c r="C3" s="56">
        <v>46049</v>
      </c>
      <c r="D3" s="56">
        <v>46050</v>
      </c>
      <c r="E3" s="56">
        <v>46051</v>
      </c>
      <c r="F3" s="56">
        <v>46052</v>
      </c>
      <c r="G3" s="56">
        <v>46053</v>
      </c>
      <c r="H3" s="56">
        <v>46054</v>
      </c>
    </row>
    <row r="4" spans="1:8" ht="58" customHeight="1">
      <c r="B4" s="56"/>
      <c r="C4" s="56"/>
      <c r="D4" s="56"/>
      <c r="E4" s="56"/>
      <c r="F4" s="56"/>
      <c r="G4" s="56"/>
      <c r="H4" s="56"/>
    </row>
    <row r="5" spans="1:8" s="3" customFormat="1" ht="19.5" customHeight="1">
      <c r="A5"/>
      <c r="B5" s="58">
        <f t="array" ref="B5:H5">TageUndWochen+DATE(KalenderJahr,2,1)-WEEKDAY(DATE(KalenderJahr,2,1),(WochenBeginn="MONTAG")+1)+8</f>
        <v>46055</v>
      </c>
      <c r="C5" s="58">
        <v>46056</v>
      </c>
      <c r="D5" s="58">
        <v>46057</v>
      </c>
      <c r="E5" s="58">
        <v>46058</v>
      </c>
      <c r="F5" s="58">
        <v>46059</v>
      </c>
      <c r="G5" s="58">
        <v>46060</v>
      </c>
      <c r="H5" s="58">
        <v>46061</v>
      </c>
    </row>
    <row r="6" spans="1:8" ht="58" customHeight="1">
      <c r="B6" s="58"/>
      <c r="C6" s="58"/>
      <c r="D6" s="58"/>
      <c r="E6" s="58"/>
      <c r="F6" s="58"/>
      <c r="G6" s="58"/>
      <c r="H6" s="58"/>
    </row>
    <row r="7" spans="1:8" s="3" customFormat="1" ht="19.5" customHeight="1">
      <c r="A7"/>
      <c r="B7" s="56">
        <f t="array" ref="B7:H7">TageUndWochen+DATE(KalenderJahr,2,1)-WEEKDAY(DATE(KalenderJahr,2,1),(WochenBeginn="MONTAG")+1)+15</f>
        <v>46062</v>
      </c>
      <c r="C7" s="56">
        <v>46063</v>
      </c>
      <c r="D7" s="56">
        <v>46064</v>
      </c>
      <c r="E7" s="56">
        <v>46065</v>
      </c>
      <c r="F7" s="56">
        <v>46066</v>
      </c>
      <c r="G7" s="56">
        <v>46067</v>
      </c>
      <c r="H7" s="56">
        <v>46068</v>
      </c>
    </row>
    <row r="8" spans="1:8" ht="58" customHeight="1">
      <c r="B8" s="56"/>
      <c r="C8" s="56"/>
      <c r="D8" s="56"/>
      <c r="E8" s="56"/>
      <c r="F8" s="56"/>
      <c r="G8" s="56"/>
      <c r="H8" s="56"/>
    </row>
    <row r="9" spans="1:8" s="3" customFormat="1" ht="19.5" customHeight="1">
      <c r="A9"/>
      <c r="B9" s="58">
        <f t="array" ref="B9:H9">TageUndWochen+DATE(KalenderJahr,2,1)-WEEKDAY(DATE(KalenderJahr,2,1),(WochenBeginn="MONTAG")+1)+22</f>
        <v>46069</v>
      </c>
      <c r="C9" s="58">
        <v>46070</v>
      </c>
      <c r="D9" s="58">
        <v>46071</v>
      </c>
      <c r="E9" s="58">
        <v>46072</v>
      </c>
      <c r="F9" s="58">
        <v>46073</v>
      </c>
      <c r="G9" s="58">
        <v>46074</v>
      </c>
      <c r="H9" s="58">
        <v>46075</v>
      </c>
    </row>
    <row r="10" spans="1:8" ht="58" customHeight="1">
      <c r="B10" s="61" t="s">
        <v>11</v>
      </c>
      <c r="C10" s="61"/>
      <c r="D10" s="78" t="s">
        <v>23</v>
      </c>
      <c r="E10" s="78" t="s">
        <v>24</v>
      </c>
      <c r="F10" s="61"/>
      <c r="G10" s="58"/>
      <c r="H10" s="58"/>
    </row>
    <row r="11" spans="1:8" s="3" customFormat="1" ht="19.5" customHeight="1">
      <c r="A11"/>
      <c r="B11" s="56">
        <f t="array" ref="B11:H11">TageUndWochen+DATE(KalenderJahr,2,1)-WEEKDAY(DATE(KalenderJahr,2,1),(WochenBeginn="MONTAG")+1)+29</f>
        <v>46076</v>
      </c>
      <c r="C11" s="56">
        <v>46077</v>
      </c>
      <c r="D11" s="56">
        <v>46078</v>
      </c>
      <c r="E11" s="56">
        <v>46079</v>
      </c>
      <c r="F11" s="56">
        <v>46080</v>
      </c>
      <c r="G11" s="56">
        <v>46081</v>
      </c>
      <c r="H11" s="56">
        <v>46082</v>
      </c>
    </row>
    <row r="12" spans="1:8" ht="58" customHeight="1">
      <c r="B12" s="56"/>
      <c r="C12" s="56"/>
      <c r="D12" s="56"/>
      <c r="E12" s="56"/>
      <c r="F12" s="56"/>
      <c r="G12" s="56"/>
      <c r="H12" s="56"/>
    </row>
    <row r="13" spans="1:8" s="3" customFormat="1" ht="19.5" customHeight="1">
      <c r="A13"/>
      <c r="B13" s="58">
        <f t="array" ref="B13:C13">TageUndWochen+DATE(KalenderJahr,2,1)-WEEKDAY(DATE(KalenderJahr,2,1),(WochenBeginn="MONTAG")+1)+36</f>
        <v>46083</v>
      </c>
      <c r="C13" s="58">
        <v>46084</v>
      </c>
      <c r="D13" s="55" t="s">
        <v>0</v>
      </c>
      <c r="E13" s="71"/>
      <c r="F13" s="71"/>
      <c r="G13" s="71"/>
      <c r="H13" s="72"/>
    </row>
    <row r="14" spans="1:8" ht="58" customHeight="1">
      <c r="B14" s="58"/>
      <c r="C14" s="58"/>
      <c r="D14" s="7"/>
      <c r="E14" s="73"/>
      <c r="F14" s="73"/>
      <c r="G14" s="73"/>
      <c r="H14" s="74"/>
    </row>
  </sheetData>
  <mergeCells count="1">
    <mergeCell ref="E13:H14"/>
  </mergeCells>
  <conditionalFormatting sqref="B13:D13">
    <cfRule type="expression" dxfId="17" priority="1">
      <formula>AND(DAY(B13)&gt;=1,DAY(B13)&lt;=15)</formula>
    </cfRule>
  </conditionalFormatting>
  <conditionalFormatting sqref="B3:G3">
    <cfRule type="expression" dxfId="16" priority="2">
      <formula>DAY(B3)&gt;8</formula>
    </cfRule>
  </conditionalFormatting>
  <conditionalFormatting sqref="B11:H11">
    <cfRule type="expression" dxfId="15" priority="3">
      <formula>AND(DAY(B11)&gt;=1,DAY(B11)&lt;=15)</formula>
    </cfRule>
  </conditionalFormatting>
  <dataValidations count="9">
    <dataValidation allowBlank="1" showInputMessage="1" showErrorMessage="1" prompt="Das Jahr in dieser Zelle wird automatisch aktualisiert. Wählen Sie ein weiteres Jahr in Zelle K3 des Januar-Arbeitsblatts aus, um das Jahr zu ändern." sqref="C1" xr:uid="{B76B5EE0-7A31-4E98-9046-DEB20A06C325}"/>
    <dataValidation allowBlank="1" showInputMessage="1" showErrorMessage="1" prompt="Diese Zelle sowie die Zellen 6, 8, 10, 12 und 14 sind Zellen zur Eingabe der Tagesnotizen, die zum Kalendertag in der Zelle darüber gehören" sqref="B4" xr:uid="{00000000-0002-0000-0100-000008000000}"/>
    <dataValidation allowBlank="1" showInputMessage="1" showErrorMessage="1" prompt="Geben Sie Notizen in dieser Zelle ein" sqref="E13:H14" xr:uid="{00000000-0002-0000-0100-000007000000}"/>
    <dataValidation allowBlank="1" showInputMessage="1" showErrorMessage="1" prompt="Geben Sie Notizen in der Zelle rechts ein" sqref="D13:D14" xr:uid="{00000000-0002-0000-0100-000006000000}"/>
    <dataValidation allowBlank="1" showInputMessage="1" showErrorMessage="1" prompt="Monatskalender Februar" sqref="A1" xr:uid="{00000000-0002-0000-0100-000005000000}"/>
    <dataValidation allowBlank="1" showInputMessage="1" showErrorMessage="1" prompt="Diese Zeile enthält die Namen der Wochentage für diesen Kalender. Diese Zelle enthält den ersten Tag der Woche. Um den ersten Tag der Woche zu ändern, geben Sie einen neuen Wochentag in Zelle K4 des Januar-Arbeitsblatts ein" sqref="B2" xr:uid="{00000000-0002-0000-0100-000003000000}"/>
    <dataValidation allowBlank="1" showInputMessage="1" showErrorMessage="1" prompt="Diese Zeile sowie die Zeilen 5, 7, 9, 11 und 13 enthalten Kalendertage der Woche. Wenn diese Zelle nicht die Zahl „1“ enthält, handelt es sich um einen Tag des Vormonats. Geben Sie Notizen in Zelle E13 ein" sqref="B3" xr:uid="{00000000-0002-0000-0100-000002000000}"/>
    <dataValidation allowBlank="1" showErrorMessage="1" prompt="Das Jahr in dieser Zelle wird automatisch auf der Grundlage des im Januar-Arbeitsblatt eingegebenen Jahrs aktualisiert. Der Kalender unten weist Datumswerte für den Vor- und den Folgemonat in hellerer Schriftfarbe auf" sqref="B1" xr:uid="{00000000-0002-0000-0100-000001000000}"/>
    <dataValidation allowBlank="1" showInputMessage="1" showErrorMessage="1" prompt="Automatisch ermittelter Wochentag" sqref="C2:H2" xr:uid="{00000000-0002-0000-0100-000000000000}"/>
  </dataValidations>
  <printOptions horizontalCentered="1" verticalCentered="1"/>
  <pageMargins left="0.7" right="0.7" top="0.75" bottom="0.75" header="0.3" footer="0.3"/>
  <pageSetup paperSize="9" scale="83" orientation="landscape" r:id="rId1"/>
  <headerFooter differentFirst="1">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79718-147C-AF4A-BD08-1C462617C9AC}">
  <sheetPr>
    <tabColor theme="4" tint="0.39997558519241921"/>
    <pageSetUpPr fitToPage="1"/>
  </sheetPr>
  <dimension ref="B1:H14"/>
  <sheetViews>
    <sheetView showGridLines="0" zoomScale="90" zoomScaleNormal="90" workbookViewId="0">
      <selection activeCell="B14" sqref="B14:C14"/>
    </sheetView>
  </sheetViews>
  <sheetFormatPr baseColWidth="10" defaultColWidth="8.85546875" defaultRowHeight="14"/>
  <cols>
    <col min="1" max="1" width="2.7109375" customWidth="1"/>
    <col min="2" max="2" width="18.42578125" customWidth="1"/>
    <col min="3" max="8" width="17.7109375" customWidth="1"/>
    <col min="9" max="9" width="2.7109375" customWidth="1"/>
    <col min="10" max="10" width="10.7109375" customWidth="1"/>
  </cols>
  <sheetData>
    <row r="1" spans="2:8" ht="59.25" customHeight="1">
      <c r="B1" s="27" t="str">
        <f>"März "&amp;KalenderJahr</f>
        <v>März 2026</v>
      </c>
      <c r="C1" s="28"/>
      <c r="D1" s="28"/>
      <c r="E1" s="29"/>
      <c r="F1" s="29"/>
      <c r="G1" s="29"/>
      <c r="H1" s="30"/>
    </row>
    <row r="2" spans="2:8" ht="21.75" customHeight="1">
      <c r="B2" s="5" t="str">
        <f>IF(WochenBeginn="SONNTAG", "SONNTAG","MONTAG")</f>
        <v>MONTAG</v>
      </c>
      <c r="C2" s="5" t="str">
        <f t="shared" ref="C2:H2" si="0">UPPER(TEXT(C3,"TTTT"))</f>
        <v>DIENSTAG</v>
      </c>
      <c r="D2" s="5" t="str">
        <f t="shared" si="0"/>
        <v>MITTWOCH</v>
      </c>
      <c r="E2" s="5" t="str">
        <f t="shared" si="0"/>
        <v>DONNERSTAG</v>
      </c>
      <c r="F2" s="5" t="str">
        <f t="shared" si="0"/>
        <v>FREITAG</v>
      </c>
      <c r="G2" s="5" t="str">
        <f t="shared" si="0"/>
        <v>SAMSTAG</v>
      </c>
      <c r="H2" s="5" t="str">
        <f t="shared" si="0"/>
        <v>SONNTAG</v>
      </c>
    </row>
    <row r="3" spans="2:8" ht="19.5" customHeight="1">
      <c r="B3" s="56">
        <f t="array" ref="B3:H3">TageUndWochen+DATE(KalenderJahr,3,1)-WEEKDAY(DATE(KalenderJahr,3,1),(WochenBeginn="MONTAG")+1)+1</f>
        <v>46076</v>
      </c>
      <c r="C3" s="56">
        <v>46077</v>
      </c>
      <c r="D3" s="56">
        <v>46078</v>
      </c>
      <c r="E3" s="56">
        <v>46079</v>
      </c>
      <c r="F3" s="56">
        <v>46080</v>
      </c>
      <c r="G3" s="56">
        <v>46081</v>
      </c>
      <c r="H3" s="56">
        <v>46082</v>
      </c>
    </row>
    <row r="4" spans="2:8" ht="58" customHeight="1">
      <c r="B4" s="59"/>
      <c r="C4" s="59"/>
      <c r="D4" s="59"/>
      <c r="E4" s="59"/>
      <c r="F4" s="59"/>
      <c r="G4" s="59"/>
      <c r="H4" s="56"/>
    </row>
    <row r="5" spans="2:8" ht="19.5" customHeight="1">
      <c r="B5" s="58">
        <f t="array" ref="B5:H5">TageUndWochen+DATE(KalenderJahr,3,1)-WEEKDAY(DATE(KalenderJahr,3,1),(WochenBeginn="MONTAG")+1)+8</f>
        <v>46083</v>
      </c>
      <c r="C5" s="58">
        <v>46084</v>
      </c>
      <c r="D5" s="58">
        <v>46085</v>
      </c>
      <c r="E5" s="58">
        <v>46086</v>
      </c>
      <c r="F5" s="58">
        <v>46087</v>
      </c>
      <c r="G5" s="58">
        <v>46088</v>
      </c>
      <c r="H5" s="58">
        <v>46089</v>
      </c>
    </row>
    <row r="6" spans="2:8" ht="58" customHeight="1">
      <c r="B6" s="58"/>
      <c r="C6" s="58"/>
      <c r="D6" s="58"/>
      <c r="E6" s="58"/>
      <c r="F6" s="58"/>
      <c r="G6" s="58"/>
      <c r="H6" s="58"/>
    </row>
    <row r="7" spans="2:8" ht="19.5" customHeight="1">
      <c r="B7" s="56">
        <f t="array" ref="B7:H7">TageUndWochen+DATE(KalenderJahr,3,1)-WEEKDAY(DATE(KalenderJahr,3,1),(WochenBeginn="MONTAG")+1)+15</f>
        <v>46090</v>
      </c>
      <c r="C7" s="56">
        <v>46091</v>
      </c>
      <c r="D7" s="56">
        <v>46092</v>
      </c>
      <c r="E7" s="56">
        <v>46093</v>
      </c>
      <c r="F7" s="56">
        <v>46094</v>
      </c>
      <c r="G7" s="56">
        <v>46095</v>
      </c>
      <c r="H7" s="56">
        <v>46096</v>
      </c>
    </row>
    <row r="8" spans="2:8" ht="58" customHeight="1">
      <c r="B8" s="56"/>
      <c r="C8" s="56"/>
      <c r="D8" s="56"/>
      <c r="E8" s="56"/>
      <c r="F8" s="56"/>
      <c r="G8" s="56"/>
      <c r="H8" s="56"/>
    </row>
    <row r="9" spans="2:8" ht="19.5" customHeight="1">
      <c r="B9" s="58">
        <f t="array" ref="B9:H9">TageUndWochen+DATE(KalenderJahr,3,1)-WEEKDAY(DATE(KalenderJahr,3,1),(WochenBeginn="MONTAG")+1)+22</f>
        <v>46097</v>
      </c>
      <c r="C9" s="58">
        <v>46098</v>
      </c>
      <c r="D9" s="58">
        <v>46099</v>
      </c>
      <c r="E9" s="58">
        <v>46100</v>
      </c>
      <c r="F9" s="58">
        <v>46101</v>
      </c>
      <c r="G9" s="58">
        <v>46102</v>
      </c>
      <c r="H9" s="58">
        <v>46103</v>
      </c>
    </row>
    <row r="10" spans="2:8" ht="58" customHeight="1">
      <c r="B10" s="58"/>
      <c r="C10" s="58"/>
      <c r="D10" s="58"/>
      <c r="E10" s="58"/>
      <c r="F10" s="58"/>
      <c r="G10" s="58"/>
      <c r="H10" s="58"/>
    </row>
    <row r="11" spans="2:8" ht="19.5" customHeight="1">
      <c r="B11" s="56">
        <f t="array" ref="B11:H11">TageUndWochen+DATE(KalenderJahr,3,1)-WEEKDAY(DATE(KalenderJahr,3,1),(WochenBeginn="MONTAG")+1)+29</f>
        <v>46104</v>
      </c>
      <c r="C11" s="56">
        <v>46105</v>
      </c>
      <c r="D11" s="56">
        <v>46106</v>
      </c>
      <c r="E11" s="56">
        <v>46107</v>
      </c>
      <c r="F11" s="56">
        <v>46108</v>
      </c>
      <c r="G11" s="56">
        <v>46109</v>
      </c>
      <c r="H11" s="56">
        <v>46110</v>
      </c>
    </row>
    <row r="12" spans="2:8" ht="58" customHeight="1">
      <c r="B12" s="56"/>
      <c r="C12" s="56"/>
      <c r="D12" s="56"/>
      <c r="E12" s="56"/>
      <c r="F12" s="56"/>
      <c r="G12" s="56"/>
      <c r="H12" s="56"/>
    </row>
    <row r="13" spans="2:8" ht="19.5" customHeight="1">
      <c r="B13" s="58">
        <f t="array" ref="B13:C13">TageUndWochen+DATE(KalenderJahr,3,1)-WEEKDAY(DATE(KalenderJahr,3,1),(WochenBeginn="MONTAG")+1)+36</f>
        <v>46111</v>
      </c>
      <c r="C13" s="58">
        <v>46112</v>
      </c>
      <c r="D13" s="55" t="s">
        <v>0</v>
      </c>
      <c r="E13" s="71"/>
      <c r="F13" s="71"/>
      <c r="G13" s="71"/>
      <c r="H13" s="72"/>
    </row>
    <row r="14" spans="2:8" ht="58" customHeight="1">
      <c r="B14" s="61"/>
      <c r="C14" s="61"/>
      <c r="D14" s="7"/>
      <c r="E14" s="73"/>
      <c r="F14" s="73"/>
      <c r="G14" s="73"/>
      <c r="H14" s="74"/>
    </row>
  </sheetData>
  <mergeCells count="1">
    <mergeCell ref="E13:H14"/>
  </mergeCells>
  <conditionalFormatting sqref="B13:D13">
    <cfRule type="expression" dxfId="14" priority="2">
      <formula>AND(DAY(B13)&gt;=1,DAY(B13)&lt;=15)</formula>
    </cfRule>
  </conditionalFormatting>
  <conditionalFormatting sqref="B3:G3">
    <cfRule type="expression" dxfId="13" priority="1">
      <formula>DAY(B3)&gt;8</formula>
    </cfRule>
  </conditionalFormatting>
  <conditionalFormatting sqref="B11:H11">
    <cfRule type="expression" dxfId="12" priority="3">
      <formula>AND(DAY(B11)&gt;=1,DAY(B11)&lt;=15)</formula>
    </cfRule>
  </conditionalFormatting>
  <dataValidations count="9">
    <dataValidation allowBlank="1" showInputMessage="1" showErrorMessage="1" prompt="Das Jahr in dieser Zelle wird automatisch aktualisiert. Wählen Sie ein weiteres Jahr in Zelle K3 des Januar-Arbeitsblatts aus, um das Jahr zu ändern." sqref="C1" xr:uid="{C1995E01-AAE3-4041-A81C-0B13ED717A16}"/>
    <dataValidation allowBlank="1" showInputMessage="1" showErrorMessage="1" prompt="Automatisch ermittelter Wochentag" sqref="C2:H2" xr:uid="{00000000-0002-0000-0200-000008000000}"/>
    <dataValidation allowBlank="1" showErrorMessage="1" prompt="Das Jahr in dieser Zelle wird automatisch auf der Grundlage des im Januar-Arbeitsblatt eingegebenen Jahrs aktualisiert. Der Kalender unten weist Datumswerte für den Vor- und den Folgemonat in hellerer Schriftfarbe auf" sqref="B1" xr:uid="{00000000-0002-0000-0200-000007000000}"/>
    <dataValidation allowBlank="1" showInputMessage="1" showErrorMessage="1" prompt="Diese Zeile sowie die Zeilen 5, 7, 9, 11 und 13 enthalten Kalendertage der Woche. Wenn diese Zelle nicht die Zahl „1“ enthält, handelt es sich um einen Tag des Vormonats. Geben Sie Notizen in Zelle E13 ein" sqref="B3" xr:uid="{00000000-0002-0000-0200-000006000000}"/>
    <dataValidation allowBlank="1" showInputMessage="1" showErrorMessage="1" prompt="Diese Zeile enthält die Namen der Wochentage für diesen Kalender. Diese Zelle enthält den ersten Tag der Woche. Um den ersten Tag der Woche zu ändern, geben Sie einen neuen Wochentag in Zelle K4 des Januar-Arbeitsblatts ein" sqref="B2" xr:uid="{00000000-0002-0000-0200-000005000000}"/>
    <dataValidation allowBlank="1" showInputMessage="1" showErrorMessage="1" prompt="Monatskalender März" sqref="A1" xr:uid="{00000000-0002-0000-0200-000003000000}"/>
    <dataValidation allowBlank="1" showInputMessage="1" showErrorMessage="1" prompt="Geben Sie Notizen in der Zelle rechts ein" sqref="D13:D14" xr:uid="{00000000-0002-0000-0200-000002000000}"/>
    <dataValidation allowBlank="1" showInputMessage="1" showErrorMessage="1" prompt="Geben Sie Notizen in dieser Zelle ein" sqref="E13:H14" xr:uid="{00000000-0002-0000-0200-000001000000}"/>
    <dataValidation allowBlank="1" showInputMessage="1" showErrorMessage="1" prompt="Diese Zelle sowie die Zellen 6, 8, 10, 12 und 14 sind Zellen zur Eingabe der Tagesnotizen, die zum Kalendertag in der Zelle darüber gehören" sqref="B4" xr:uid="{00000000-0002-0000-0200-000000000000}"/>
  </dataValidations>
  <printOptions horizontalCentered="1" verticalCentered="1"/>
  <pageMargins left="0.7" right="0.7" top="0.75" bottom="0.75" header="0.3" footer="0.3"/>
  <pageSetup paperSize="9" scale="83" orientation="landscape" r:id="rId1"/>
  <headerFooter differentFirst="1">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7D49C-61DD-0E41-8CD9-E1BFA861F3B6}">
  <sheetPr>
    <tabColor theme="4"/>
    <pageSetUpPr fitToPage="1"/>
  </sheetPr>
  <dimension ref="B1:H14"/>
  <sheetViews>
    <sheetView showGridLines="0" zoomScale="90" zoomScaleNormal="90" workbookViewId="0">
      <selection activeCell="B8" sqref="B8"/>
    </sheetView>
  </sheetViews>
  <sheetFormatPr baseColWidth="10" defaultColWidth="8.85546875" defaultRowHeight="14"/>
  <cols>
    <col min="1" max="1" width="2.7109375" customWidth="1"/>
    <col min="2" max="2" width="18.42578125" customWidth="1"/>
    <col min="3" max="8" width="17.7109375" customWidth="1"/>
    <col min="9" max="9" width="2.7109375" customWidth="1"/>
    <col min="10" max="10" width="10.7109375" customWidth="1"/>
  </cols>
  <sheetData>
    <row r="1" spans="2:8" ht="59.25" customHeight="1">
      <c r="B1" s="25" t="str">
        <f>"April "&amp;KalenderJahr</f>
        <v>April 2026</v>
      </c>
      <c r="C1" s="11"/>
      <c r="D1" s="11"/>
      <c r="E1" s="12"/>
      <c r="F1" s="12"/>
      <c r="G1" s="12"/>
      <c r="H1" s="26"/>
    </row>
    <row r="2" spans="2:8" ht="21.75" customHeight="1">
      <c r="B2" s="5" t="str">
        <f>IF(WochenBeginn="SONNTAG", "SONNTAG","MONTAG")</f>
        <v>MONTAG</v>
      </c>
      <c r="C2" s="5" t="str">
        <f t="shared" ref="C2:H2" si="0">UPPER(TEXT(C3,"TTTT"))</f>
        <v>DIENSTAG</v>
      </c>
      <c r="D2" s="5" t="str">
        <f t="shared" si="0"/>
        <v>MITTWOCH</v>
      </c>
      <c r="E2" s="5" t="str">
        <f t="shared" si="0"/>
        <v>DONNERSTAG</v>
      </c>
      <c r="F2" s="5" t="str">
        <f t="shared" si="0"/>
        <v>FREITAG</v>
      </c>
      <c r="G2" s="5" t="str">
        <f t="shared" si="0"/>
        <v>SAMSTAG</v>
      </c>
      <c r="H2" s="5" t="str">
        <f t="shared" si="0"/>
        <v>SONNTAG</v>
      </c>
    </row>
    <row r="3" spans="2:8" ht="19.5" customHeight="1">
      <c r="B3" s="56">
        <f t="array" ref="B3:H3">TageUndWochen+DATE(KalenderJahr,4,1)-WEEKDAY(DATE(KalenderJahr,4,1),(WochenBeginn="MONTAG")+1)+1</f>
        <v>46111</v>
      </c>
      <c r="C3" s="56">
        <v>46112</v>
      </c>
      <c r="D3" s="56">
        <v>46113</v>
      </c>
      <c r="E3" s="56">
        <v>46114</v>
      </c>
      <c r="F3" s="56">
        <v>46115</v>
      </c>
      <c r="G3" s="56">
        <v>46116</v>
      </c>
      <c r="H3" s="56">
        <v>46117</v>
      </c>
    </row>
    <row r="4" spans="2:8" ht="58" customHeight="1">
      <c r="B4" s="63" t="s">
        <v>12</v>
      </c>
      <c r="C4" s="63"/>
      <c r="D4" s="63"/>
      <c r="E4" s="63"/>
      <c r="F4" s="63"/>
      <c r="G4" s="63"/>
      <c r="H4" s="63"/>
    </row>
    <row r="5" spans="2:8" ht="19.5" customHeight="1">
      <c r="B5" s="61">
        <f t="array" ref="B5:H5">TageUndWochen+DATE(KalenderJahr,4,1)-WEEKDAY(DATE(KalenderJahr,4,1),(WochenBeginn="MONTAG")+1)+8</f>
        <v>46118</v>
      </c>
      <c r="C5" s="61">
        <v>46119</v>
      </c>
      <c r="D5" s="61">
        <v>46120</v>
      </c>
      <c r="E5" s="61">
        <v>46121</v>
      </c>
      <c r="F5" s="61">
        <v>46122</v>
      </c>
      <c r="G5" s="61">
        <v>46123</v>
      </c>
      <c r="H5" s="61">
        <v>46124</v>
      </c>
    </row>
    <row r="6" spans="2:8" ht="58" customHeight="1">
      <c r="B6" s="61"/>
      <c r="C6" s="61"/>
      <c r="D6" s="61"/>
      <c r="E6" s="61"/>
      <c r="F6" s="61"/>
      <c r="G6" s="61"/>
      <c r="H6" s="61"/>
    </row>
    <row r="7" spans="2:8" ht="19.5" customHeight="1">
      <c r="B7" s="56">
        <f t="array" ref="B7:H7">TageUndWochen+DATE(KalenderJahr,4,1)-WEEKDAY(DATE(KalenderJahr,4,1),(WochenBeginn="MONTAG")+1)+15</f>
        <v>46125</v>
      </c>
      <c r="C7" s="56">
        <v>46126</v>
      </c>
      <c r="D7" s="56">
        <v>46127</v>
      </c>
      <c r="E7" s="56">
        <v>46128</v>
      </c>
      <c r="F7" s="56">
        <v>46129</v>
      </c>
      <c r="G7" s="56">
        <v>46130</v>
      </c>
      <c r="H7" s="56">
        <v>46131</v>
      </c>
    </row>
    <row r="8" spans="2:8" ht="58" customHeight="1">
      <c r="B8" s="56"/>
      <c r="C8" s="56"/>
      <c r="D8" s="56"/>
      <c r="E8" s="56"/>
      <c r="F8" s="56"/>
      <c r="G8" s="56"/>
      <c r="H8" s="56"/>
    </row>
    <row r="9" spans="2:8" ht="19.5" customHeight="1">
      <c r="B9" s="58">
        <f t="array" ref="B9:H9">TageUndWochen+DATE(KalenderJahr,4,1)-WEEKDAY(DATE(KalenderJahr,4,1),(WochenBeginn="MONTAG")+1)+22</f>
        <v>46132</v>
      </c>
      <c r="C9" s="58">
        <v>46133</v>
      </c>
      <c r="D9" s="58">
        <v>46134</v>
      </c>
      <c r="E9" s="58">
        <v>46135</v>
      </c>
      <c r="F9" s="58">
        <v>46136</v>
      </c>
      <c r="G9" s="58">
        <v>46137</v>
      </c>
      <c r="H9" s="58">
        <v>46138</v>
      </c>
    </row>
    <row r="10" spans="2:8" ht="58" customHeight="1">
      <c r="B10" s="58"/>
      <c r="C10" s="58"/>
      <c r="D10" s="58"/>
      <c r="E10" s="58"/>
      <c r="F10" s="58"/>
      <c r="G10" s="58"/>
      <c r="H10" s="58"/>
    </row>
    <row r="11" spans="2:8" ht="19.5" customHeight="1">
      <c r="B11" s="56">
        <f t="array" ref="B11:H11">TageUndWochen+DATE(KalenderJahr,4,1)-WEEKDAY(DATE(KalenderJahr,4,1),(WochenBeginn="MONTAG")+1)+29</f>
        <v>46139</v>
      </c>
      <c r="C11" s="56">
        <v>46140</v>
      </c>
      <c r="D11" s="56">
        <v>46141</v>
      </c>
      <c r="E11" s="56">
        <v>46142</v>
      </c>
      <c r="F11" s="56">
        <v>46143</v>
      </c>
      <c r="G11" s="56">
        <v>46144</v>
      </c>
      <c r="H11" s="56">
        <v>46145</v>
      </c>
    </row>
    <row r="12" spans="2:8" ht="58" customHeight="1">
      <c r="B12" s="56"/>
      <c r="C12" s="56"/>
      <c r="D12" s="56"/>
      <c r="E12" s="56"/>
      <c r="F12" s="56"/>
      <c r="G12" s="56"/>
      <c r="H12" s="56"/>
    </row>
    <row r="13" spans="2:8" ht="19.5" customHeight="1">
      <c r="B13" s="58">
        <f t="array" ref="B13:C13">TageUndWochen+DATE(KalenderJahr,4,1)-WEEKDAY(DATE(KalenderJahr,4,1),(WochenBeginn="MONTAG")+1)+36</f>
        <v>46146</v>
      </c>
      <c r="C13" s="58">
        <v>46147</v>
      </c>
      <c r="D13" s="55" t="s">
        <v>0</v>
      </c>
      <c r="E13" s="71"/>
      <c r="F13" s="71"/>
      <c r="G13" s="71"/>
      <c r="H13" s="72"/>
    </row>
    <row r="14" spans="2:8" ht="58" customHeight="1">
      <c r="B14" s="58"/>
      <c r="C14" s="58"/>
      <c r="D14" s="7"/>
      <c r="E14" s="73"/>
      <c r="F14" s="73"/>
      <c r="G14" s="73"/>
      <c r="H14" s="74"/>
    </row>
  </sheetData>
  <mergeCells count="1">
    <mergeCell ref="E13:H14"/>
  </mergeCells>
  <conditionalFormatting sqref="B13:D13">
    <cfRule type="expression" dxfId="11" priority="1">
      <formula>AND(DAY(B13)&gt;=1,DAY(B13)&lt;=15)</formula>
    </cfRule>
  </conditionalFormatting>
  <conditionalFormatting sqref="B3:G3">
    <cfRule type="expression" dxfId="10" priority="2">
      <formula>DAY(B3)&gt;8</formula>
    </cfRule>
  </conditionalFormatting>
  <conditionalFormatting sqref="B11:H11">
    <cfRule type="expression" dxfId="9" priority="3">
      <formula>AND(DAY(B11)&gt;=1,DAY(B11)&lt;=15)</formula>
    </cfRule>
  </conditionalFormatting>
  <dataValidations count="9">
    <dataValidation allowBlank="1" showInputMessage="1" showErrorMessage="1" prompt="Das Jahr in dieser Zelle wird automatisch aktualisiert. Wählen Sie ein weiteres Jahr in Zelle K3 des Januar-Arbeitsblatts aus, um das Jahr zu ändern." sqref="C1" xr:uid="{D16B5673-0252-4E4D-BE2B-2E1EE12D2911}"/>
    <dataValidation allowBlank="1" showInputMessage="1" showErrorMessage="1" prompt="Diese Zelle sowie die Zellen 6, 8, 10, 12 und 14 sind Zellen zur Eingabe der Tagesnotizen, die zum Kalendertag in der Zelle darüber gehören" sqref="B4" xr:uid="{00000000-0002-0000-0300-000008000000}"/>
    <dataValidation allowBlank="1" showInputMessage="1" showErrorMessage="1" prompt="Geben Sie Notizen in dieser Zelle ein" sqref="E13:H14" xr:uid="{00000000-0002-0000-0300-000007000000}"/>
    <dataValidation allowBlank="1" showInputMessage="1" showErrorMessage="1" prompt="Geben Sie Notizen in der Zelle rechts ein" sqref="D13:D14" xr:uid="{00000000-0002-0000-0300-000006000000}"/>
    <dataValidation allowBlank="1" showInputMessage="1" showErrorMessage="1" prompt="Monatskalender April" sqref="A1" xr:uid="{00000000-0002-0000-0300-000005000000}"/>
    <dataValidation allowBlank="1" showInputMessage="1" showErrorMessage="1" prompt="Diese Zeile enthält die Namen der Wochentage für diesen Kalender. Diese Zelle enthält den ersten Tag der Woche. Um den ersten Tag der Woche zu ändern, geben Sie einen neuen Wochentag in Zelle K4 des Januar-Arbeitsblatts ein" sqref="B2" xr:uid="{00000000-0002-0000-0300-000003000000}"/>
    <dataValidation allowBlank="1" showInputMessage="1" showErrorMessage="1" prompt="Diese Zeile sowie die Zeilen 5, 7, 9, 11 und 13 enthalten Kalendertage der Woche. Wenn diese Zelle nicht die Zahl „1“ enthält, handelt es sich um einen Tag des Vormonats. Geben Sie Notizen in Zelle E13 ein" sqref="B3" xr:uid="{00000000-0002-0000-0300-000002000000}"/>
    <dataValidation allowBlank="1" showErrorMessage="1" prompt="Das Jahr in dieser Zelle wird automatisch auf der Grundlage des im Januar-Arbeitsblatt eingegebenen Jahrs aktualisiert. Der Kalender unten weist Datumswerte für den Vor- und den Folgemonat in hellerer Schriftfarbe auf" sqref="B1" xr:uid="{00000000-0002-0000-0300-000001000000}"/>
    <dataValidation allowBlank="1" showInputMessage="1" showErrorMessage="1" prompt="Automatisch ermittelter Wochentag" sqref="C2:H2" xr:uid="{00000000-0002-0000-0300-000000000000}"/>
  </dataValidations>
  <printOptions horizontalCentered="1" verticalCentered="1"/>
  <pageMargins left="0.7" right="0.7" top="0.75" bottom="0.75" header="0.3" footer="0.3"/>
  <pageSetup paperSize="9" scale="83" orientation="landscape" r:id="rId1"/>
  <headerFooter differentFirst="1">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762D3-74C2-CF49-BBD4-484FA6423760}">
  <sheetPr>
    <tabColor theme="5"/>
    <pageSetUpPr fitToPage="1"/>
  </sheetPr>
  <dimension ref="B1:H14"/>
  <sheetViews>
    <sheetView showGridLines="0" zoomScale="90" zoomScaleNormal="90" workbookViewId="0">
      <selection activeCell="C18" sqref="C18"/>
    </sheetView>
  </sheetViews>
  <sheetFormatPr baseColWidth="10" defaultColWidth="8.85546875" defaultRowHeight="14"/>
  <cols>
    <col min="1" max="1" width="2.7109375" customWidth="1"/>
    <col min="2" max="2" width="18.42578125" customWidth="1"/>
    <col min="3" max="8" width="17.7109375" customWidth="1"/>
    <col min="9" max="9" width="2.7109375" customWidth="1"/>
    <col min="10" max="10" width="10.7109375" customWidth="1"/>
  </cols>
  <sheetData>
    <row r="1" spans="2:8" ht="59.25" customHeight="1">
      <c r="B1" s="31" t="str">
        <f>"Mai "&amp;KalenderJahr</f>
        <v>Mai 2026</v>
      </c>
      <c r="C1" s="32"/>
      <c r="D1" s="32"/>
      <c r="E1" s="33"/>
      <c r="F1" s="33"/>
      <c r="G1" s="33"/>
      <c r="H1" s="34"/>
    </row>
    <row r="2" spans="2:8" ht="21.75" customHeight="1">
      <c r="B2" s="5" t="str">
        <f>IF(WochenBeginn="SONNTAG", "SONNTAG","MONTAG")</f>
        <v>MONTAG</v>
      </c>
      <c r="C2" s="5" t="str">
        <f t="shared" ref="C2:H2" si="0">UPPER(TEXT(C3,"TTTT"))</f>
        <v>DIENSTAG</v>
      </c>
      <c r="D2" s="5" t="str">
        <f t="shared" si="0"/>
        <v>MITTWOCH</v>
      </c>
      <c r="E2" s="5" t="str">
        <f t="shared" si="0"/>
        <v>DONNERSTAG</v>
      </c>
      <c r="F2" s="5" t="str">
        <f t="shared" si="0"/>
        <v>FREITAG</v>
      </c>
      <c r="G2" s="5" t="str">
        <f t="shared" si="0"/>
        <v>SAMSTAG</v>
      </c>
      <c r="H2" s="5" t="str">
        <f t="shared" si="0"/>
        <v>SONNTAG</v>
      </c>
    </row>
    <row r="3" spans="2:8" ht="19.5" customHeight="1">
      <c r="B3" s="56">
        <f t="array" ref="B3:H3">TageUndWochen+DATE(KalenderJahr,5,1)-WEEKDAY(DATE(KalenderJahr,5,1),(WochenBeginn="MONTAG")+1)+1</f>
        <v>46139</v>
      </c>
      <c r="C3" s="56">
        <v>46140</v>
      </c>
      <c r="D3" s="56">
        <v>46141</v>
      </c>
      <c r="E3" s="56">
        <v>46142</v>
      </c>
      <c r="F3" s="56">
        <v>46143</v>
      </c>
      <c r="G3" s="56">
        <v>46144</v>
      </c>
      <c r="H3" s="56">
        <v>46145</v>
      </c>
    </row>
    <row r="4" spans="2:8" ht="58" customHeight="1">
      <c r="B4" s="56"/>
      <c r="C4" s="56"/>
      <c r="D4" s="56"/>
      <c r="E4" s="56"/>
      <c r="F4" s="56"/>
      <c r="G4" s="56"/>
      <c r="H4" s="56"/>
    </row>
    <row r="5" spans="2:8" ht="19.5" customHeight="1">
      <c r="B5" s="58">
        <f t="array" ref="B5:H5">TageUndWochen+DATE(KalenderJahr,5,1)-WEEKDAY(DATE(KalenderJahr,5,1),(WochenBeginn="MONTAG")+1)+8</f>
        <v>46146</v>
      </c>
      <c r="C5" s="58">
        <v>46147</v>
      </c>
      <c r="D5" s="58">
        <v>46148</v>
      </c>
      <c r="E5" s="58">
        <v>46149</v>
      </c>
      <c r="F5" s="58">
        <v>46150</v>
      </c>
      <c r="G5" s="58">
        <v>46151</v>
      </c>
      <c r="H5" s="58">
        <v>46152</v>
      </c>
    </row>
    <row r="6" spans="2:8" ht="58" customHeight="1">
      <c r="B6" s="58"/>
      <c r="C6" s="60" t="s">
        <v>8</v>
      </c>
      <c r="D6" s="58"/>
      <c r="E6" s="58"/>
      <c r="F6" s="58"/>
      <c r="G6" s="58"/>
      <c r="H6" s="58"/>
    </row>
    <row r="7" spans="2:8" ht="19.5" customHeight="1">
      <c r="B7" s="56">
        <f t="array" ref="B7:H7">TageUndWochen+DATE(KalenderJahr,5,1)-WEEKDAY(DATE(KalenderJahr,5,1),(WochenBeginn="MONTAG")+1)+15</f>
        <v>46153</v>
      </c>
      <c r="C7" s="56">
        <v>46154</v>
      </c>
      <c r="D7" s="56">
        <v>46155</v>
      </c>
      <c r="E7" s="56">
        <v>46156</v>
      </c>
      <c r="F7" s="56">
        <v>46157</v>
      </c>
      <c r="G7" s="56">
        <v>46158</v>
      </c>
      <c r="H7" s="56">
        <v>46159</v>
      </c>
    </row>
    <row r="8" spans="2:8" ht="58" customHeight="1">
      <c r="B8" s="56"/>
      <c r="C8" s="56"/>
      <c r="D8" s="56"/>
      <c r="E8" s="56"/>
      <c r="F8" s="56"/>
      <c r="G8" s="56"/>
      <c r="H8" s="56"/>
    </row>
    <row r="9" spans="2:8" ht="19.5" customHeight="1">
      <c r="B9" s="58">
        <f t="array" ref="B9:H9">TageUndWochen+DATE(KalenderJahr,5,1)-WEEKDAY(DATE(KalenderJahr,5,1),(WochenBeginn="MONTAG")+1)+22</f>
        <v>46160</v>
      </c>
      <c r="C9" s="58">
        <v>46161</v>
      </c>
      <c r="D9" s="58">
        <v>46162</v>
      </c>
      <c r="E9" s="58">
        <v>46163</v>
      </c>
      <c r="F9" s="58">
        <v>46164</v>
      </c>
      <c r="G9" s="58">
        <v>46165</v>
      </c>
      <c r="H9" s="58">
        <v>46166</v>
      </c>
    </row>
    <row r="10" spans="2:8" ht="58" customHeight="1">
      <c r="B10" s="58"/>
      <c r="C10" s="58"/>
      <c r="D10" s="58"/>
      <c r="E10" s="58"/>
      <c r="F10" s="58"/>
      <c r="G10" s="58"/>
      <c r="H10" s="58"/>
    </row>
    <row r="11" spans="2:8" ht="19.5" customHeight="1">
      <c r="B11" s="63">
        <f t="array" ref="B11:H11">TageUndWochen+DATE(KalenderJahr,5,1)-WEEKDAY(DATE(KalenderJahr,5,1),(WochenBeginn="MONTAG")+1)+29</f>
        <v>46167</v>
      </c>
      <c r="C11" s="63">
        <v>46168</v>
      </c>
      <c r="D11" s="63">
        <v>46169</v>
      </c>
      <c r="E11" s="63">
        <v>46170</v>
      </c>
      <c r="F11" s="63">
        <v>46171</v>
      </c>
      <c r="G11" s="63">
        <v>46172</v>
      </c>
      <c r="H11" s="63">
        <v>46173</v>
      </c>
    </row>
    <row r="12" spans="2:8" ht="58" customHeight="1">
      <c r="B12" s="63" t="s">
        <v>13</v>
      </c>
      <c r="C12" s="63"/>
      <c r="D12" s="63"/>
      <c r="E12" s="63"/>
      <c r="F12" s="63"/>
      <c r="G12" s="63"/>
      <c r="H12" s="63"/>
    </row>
    <row r="13" spans="2:8" ht="19.5" customHeight="1">
      <c r="B13" s="58">
        <f t="array" ref="B13:C13">TageUndWochen+DATE(KalenderJahr,5,1)-WEEKDAY(DATE(KalenderJahr,5,1),(WochenBeginn="MONTAG")+1)+36</f>
        <v>46174</v>
      </c>
      <c r="C13" s="58">
        <v>46175</v>
      </c>
      <c r="D13" s="55" t="s">
        <v>0</v>
      </c>
      <c r="E13" s="71"/>
      <c r="F13" s="71"/>
      <c r="G13" s="71"/>
      <c r="H13" s="72"/>
    </row>
    <row r="14" spans="2:8" ht="58" customHeight="1">
      <c r="B14" s="58"/>
      <c r="C14" s="58"/>
      <c r="D14" s="7"/>
      <c r="E14" s="73"/>
      <c r="F14" s="73"/>
      <c r="G14" s="73"/>
      <c r="H14" s="74"/>
    </row>
  </sheetData>
  <mergeCells count="1">
    <mergeCell ref="E13:H14"/>
  </mergeCells>
  <conditionalFormatting sqref="B13:D13">
    <cfRule type="expression" dxfId="8" priority="1">
      <formula>AND(DAY(B13)&gt;=1,DAY(B13)&lt;=15)</formula>
    </cfRule>
  </conditionalFormatting>
  <conditionalFormatting sqref="B3:G3">
    <cfRule type="expression" dxfId="7" priority="2">
      <formula>DAY(B3)&gt;8</formula>
    </cfRule>
  </conditionalFormatting>
  <conditionalFormatting sqref="B11:H11">
    <cfRule type="expression" dxfId="6" priority="3">
      <formula>AND(DAY(B11)&gt;=1,DAY(B11)&lt;=15)</formula>
    </cfRule>
  </conditionalFormatting>
  <dataValidations count="9">
    <dataValidation allowBlank="1" showInputMessage="1" showErrorMessage="1" prompt="Das Jahr in dieser Zelle wird automatisch aktualisiert. Wählen Sie ein weiteres Jahr in Zelle K3 des Januar-Arbeitsblatts aus, um das Jahr zu ändern." sqref="C1" xr:uid="{ABE90B0D-7A98-427F-982B-03C8A65C5CD7}"/>
    <dataValidation allowBlank="1" showInputMessage="1" showErrorMessage="1" prompt="Diese Zelle sowie die Zellen 6, 8, 10, 12 und 14 sind Zellen zur Eingabe der Tagesnotizen, die zum Kalendertag in der Zelle darüber gehören" sqref="B4" xr:uid="{00000000-0002-0000-0400-000008000000}"/>
    <dataValidation allowBlank="1" showInputMessage="1" showErrorMessage="1" prompt="Geben Sie Notizen in dieser Zelle ein" sqref="E13:H14" xr:uid="{00000000-0002-0000-0400-000007000000}"/>
    <dataValidation allowBlank="1" showInputMessage="1" showErrorMessage="1" prompt="Geben Sie Notizen in der Zelle rechts ein" sqref="D13:D14" xr:uid="{00000000-0002-0000-0400-000006000000}"/>
    <dataValidation allowBlank="1" showInputMessage="1" showErrorMessage="1" prompt="Monatskalender Mai" sqref="A1" xr:uid="{00000000-0002-0000-0400-000005000000}"/>
    <dataValidation allowBlank="1" showInputMessage="1" showErrorMessage="1" prompt="Diese Zeile enthält die Namen der Wochentage für diesen Kalender. Diese Zelle enthält den ersten Tag der Woche. Um den ersten Tag der Woche zu ändern, geben Sie einen neuen Wochentag in Zelle K4 des Januar-Arbeitsblatts ein" sqref="B2" xr:uid="{00000000-0002-0000-0400-000003000000}"/>
    <dataValidation allowBlank="1" showInputMessage="1" showErrorMessage="1" prompt="Diese Zeile sowie die Zeilen 5, 7, 9, 11 und 13 enthalten Kalendertage der Woche. Wenn diese Zelle nicht die Zahl „1“ enthält, handelt es sich um einen Tag des Vormonats. Geben Sie Notizen in Zelle E13 ein" sqref="B3" xr:uid="{00000000-0002-0000-0400-000002000000}"/>
    <dataValidation allowBlank="1" showErrorMessage="1" prompt="Das Jahr in dieser Zelle wird automatisch auf der Grundlage des im Januar-Arbeitsblatt eingegebenen Jahrs aktualisiert. Der Kalender unten weist Datumswerte für den Vor- und den Folgemonat in hellerer Schriftfarbe auf" sqref="B1" xr:uid="{00000000-0002-0000-0400-000001000000}"/>
    <dataValidation allowBlank="1" showInputMessage="1" showErrorMessage="1" prompt="Automatisch ermittelter Wochentag" sqref="C2:H2" xr:uid="{00000000-0002-0000-0400-000000000000}"/>
  </dataValidations>
  <printOptions horizontalCentered="1" verticalCentered="1"/>
  <pageMargins left="0.7" right="0.7" top="0.75" bottom="0.75" header="0.3" footer="0.3"/>
  <pageSetup paperSize="9" scale="83" orientation="landscape" r:id="rId1"/>
  <headerFooter differentFirst="1">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8A8BCD-244E-41CF-AC5A-813C9AEC7F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90E721-6104-41D1-93BF-62E14EE01C6F}">
  <ds:schemaRefs>
    <ds:schemaRef ds:uri="http://schemas.microsoft.com/office/2006/metadata/properties"/>
    <ds:schemaRef ds:uri="http://schemas.microsoft.com/office/infopath/2007/PartnerControls"/>
    <ds:schemaRef ds:uri="71af3243-3dd4-4a8d-8c0d-dd76da1f02a5"/>
  </ds:schemaRefs>
</ds:datastoreItem>
</file>

<file path=customXml/itemProps3.xml><?xml version="1.0" encoding="utf-8"?>
<ds:datastoreItem xmlns:ds="http://schemas.openxmlformats.org/officeDocument/2006/customXml" ds:itemID="{5DA10363-92EC-4580-AE8C-D8F6C7EC38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TM11907363</Template>
  <TotalTime>0</TotalTime>
  <Application>Microsoft Macintosh Excel</Application>
  <DocSecurity>0</DocSecurity>
  <ScaleCrop>false</ScaleCrop>
  <HeadingPairs>
    <vt:vector size="4" baseType="variant">
      <vt:variant>
        <vt:lpstr>Arbeitsblätter</vt:lpstr>
      </vt:variant>
      <vt:variant>
        <vt:i4>11</vt:i4>
      </vt:variant>
      <vt:variant>
        <vt:lpstr>Benannte Bereiche</vt:lpstr>
      </vt:variant>
      <vt:variant>
        <vt:i4>55</vt:i4>
      </vt:variant>
    </vt:vector>
  </HeadingPairs>
  <TitlesOfParts>
    <vt:vector size="66" baseType="lpstr">
      <vt:lpstr>September</vt:lpstr>
      <vt:lpstr>Oktober</vt:lpstr>
      <vt:lpstr>November</vt:lpstr>
      <vt:lpstr>Dezember</vt:lpstr>
      <vt:lpstr>Januar</vt:lpstr>
      <vt:lpstr>Februar</vt:lpstr>
      <vt:lpstr>März</vt:lpstr>
      <vt:lpstr>April</vt:lpstr>
      <vt:lpstr>Mai</vt:lpstr>
      <vt:lpstr>Juni</vt:lpstr>
      <vt:lpstr>Juli</vt:lpstr>
      <vt:lpstr>Januar!Druckbereich</vt:lpstr>
      <vt:lpstr>Januar!KalenderJahr</vt:lpstr>
      <vt:lpstr>Januar!SpaltenTitelBereich1..H12.1</vt:lpstr>
      <vt:lpstr>SpaltenTitelBereich1..H12.10</vt:lpstr>
      <vt:lpstr>SpaltenTitelBereich1..H12.11</vt:lpstr>
      <vt:lpstr>SpaltenTitelBereich1..H12.12</vt:lpstr>
      <vt:lpstr>April!SpaltenTitelBereich1..H12.2</vt:lpstr>
      <vt:lpstr>Februar!SpaltenTitelBereich1..H12.2</vt:lpstr>
      <vt:lpstr>Juli!SpaltenTitelBereich1..H12.2</vt:lpstr>
      <vt:lpstr>Juni!SpaltenTitelBereich1..H12.2</vt:lpstr>
      <vt:lpstr>Mai!SpaltenTitelBereich1..H12.2</vt:lpstr>
      <vt:lpstr>März!SpaltenTitelBereich1..H12.2</vt:lpstr>
      <vt:lpstr>April!SpaltenTitelBereich1..H12.3</vt:lpstr>
      <vt:lpstr>Juli!SpaltenTitelBereich1..H12.3</vt:lpstr>
      <vt:lpstr>Juni!SpaltenTitelBereich1..H12.3</vt:lpstr>
      <vt:lpstr>Mai!SpaltenTitelBereich1..H12.3</vt:lpstr>
      <vt:lpstr>März!SpaltenTitelBereich1..H12.3</vt:lpstr>
      <vt:lpstr>April!SpaltenTitelBereich1..H12.4</vt:lpstr>
      <vt:lpstr>Juli!SpaltenTitelBereich1..H12.4</vt:lpstr>
      <vt:lpstr>Juni!SpaltenTitelBereich1..H12.4</vt:lpstr>
      <vt:lpstr>Mai!SpaltenTitelBereich1..H12.4</vt:lpstr>
      <vt:lpstr>Juli!SpaltenTitelBereich1..H12.5</vt:lpstr>
      <vt:lpstr>Juni!SpaltenTitelBereich1..H12.5</vt:lpstr>
      <vt:lpstr>Mai!SpaltenTitelBereich1..H12.5</vt:lpstr>
      <vt:lpstr>Juli!SpaltenTitelBereich1..H12.6</vt:lpstr>
      <vt:lpstr>Juni!SpaltenTitelBereich1..H12.6</vt:lpstr>
      <vt:lpstr>Juli!SpaltenTitelBereich1..H12.7</vt:lpstr>
      <vt:lpstr>SpaltenTitelBereich1..H12.9</vt:lpstr>
      <vt:lpstr>Januar!SpaltenTitelBereich2..C14.1</vt:lpstr>
      <vt:lpstr>SpaltenTitelBereich2..C14.10</vt:lpstr>
      <vt:lpstr>SpaltenTitelBereich2..C14.11</vt:lpstr>
      <vt:lpstr>SpaltenTitelBereich2..C14.12</vt:lpstr>
      <vt:lpstr>April!SpaltenTitelBereich2..C14.2</vt:lpstr>
      <vt:lpstr>Februar!SpaltenTitelBereich2..C14.2</vt:lpstr>
      <vt:lpstr>Juli!SpaltenTitelBereich2..C14.2</vt:lpstr>
      <vt:lpstr>Juni!SpaltenTitelBereich2..C14.2</vt:lpstr>
      <vt:lpstr>Mai!SpaltenTitelBereich2..C14.2</vt:lpstr>
      <vt:lpstr>März!SpaltenTitelBereich2..C14.2</vt:lpstr>
      <vt:lpstr>April!SpaltenTitelBereich2..C14.3</vt:lpstr>
      <vt:lpstr>Juli!SpaltenTitelBereich2..C14.3</vt:lpstr>
      <vt:lpstr>Juni!SpaltenTitelBereich2..C14.3</vt:lpstr>
      <vt:lpstr>Mai!SpaltenTitelBereich2..C14.3</vt:lpstr>
      <vt:lpstr>März!SpaltenTitelBereich2..C14.3</vt:lpstr>
      <vt:lpstr>April!SpaltenTitelBereich2..C14.4</vt:lpstr>
      <vt:lpstr>Juli!SpaltenTitelBereich2..C14.4</vt:lpstr>
      <vt:lpstr>Juni!SpaltenTitelBereich2..C14.4</vt:lpstr>
      <vt:lpstr>Mai!SpaltenTitelBereich2..C14.4</vt:lpstr>
      <vt:lpstr>Juli!SpaltenTitelBereich2..C14.5</vt:lpstr>
      <vt:lpstr>Juni!SpaltenTitelBereich2..C14.5</vt:lpstr>
      <vt:lpstr>Mai!SpaltenTitelBereich2..C14.5</vt:lpstr>
      <vt:lpstr>Juli!SpaltenTitelBereich2..C14.6</vt:lpstr>
      <vt:lpstr>Juni!SpaltenTitelBereich2..C14.6</vt:lpstr>
      <vt:lpstr>Juli!SpaltenTitelBereich2..C14.7</vt:lpstr>
      <vt:lpstr>SpaltenTitelBereich2..C14.9</vt:lpstr>
      <vt:lpstr>Januar!WochenBeginn</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2020-07-08T21:12:30Z</dcterms:created>
  <dcterms:modified xsi:type="dcterms:W3CDTF">2025-10-15T08:45:55Z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